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506" documentId="120_S{2AC9BD13-BADA-5192-A53E-5A8FF88502F6}" xr6:coauthVersionLast="47" xr6:coauthVersionMax="47" xr10:uidLastSave="{F0F53C03-21D0-42A7-8D6E-BDEA01E7185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5" l="1"/>
  <c r="I10"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B5" i="5"/>
  <c r="G5" i="5"/>
  <c r="I5" i="5"/>
  <c r="J5" i="5"/>
  <c r="L5"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6"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G2" i="5"/>
  <c r="I3" i="5"/>
  <c r="B6" i="5"/>
  <c r="I6" i="5"/>
  <c r="J6" i="5"/>
  <c r="L6"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<sst xmlns="http://schemas.openxmlformats.org/spreadsheetml/2006/main" count="180289" uniqueCount="39130">
  <si>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</si>
  <si>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</si>
  <si>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</si>
  <si>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</si>
  <si>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</si>
  <si>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</si>
  <si>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</si>
  <si>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</si>
  <si>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</si>
  <si>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</si>
  <si>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</si>
  <si>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</si>
  <si>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</si>
  <si>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</si>
  <si>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</si>
  <si>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</si>
  <si>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</si>
  <si>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</si>
  <si>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</si>
  <si>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</si>
  <si>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</si>
  <si>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</si>
  <si>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</si>
  <si>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</si>
  <si>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</si>
  <si>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</si>
  <si>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</si>
  <si>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</si>
  <si>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</si>
  <si>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</si>
  <si>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</si>
  <si>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</si>
  <si>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</si>
  <si>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</si>
  <si>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</si>
  <si>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</si>
  <si>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</si>
  <si>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</si>
  <si>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</si>
  <si>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</si>
  <si>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</si>
  <si>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</si>
  <si>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</si>
  <si>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</si>
  <si>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</si>
  <si>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</si>
  <si>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</si>
  <si>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</si>
  <si>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</si>
  <si>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</si>
  <si>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</si>
  <si>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</si>
  <si>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</si>
  <si>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</si>
  <si>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</si>
  <si>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</si>
  <si>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</si>
  <si>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</si>
  <si>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</si>
  <si>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</si>
  <si>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</si>
  <si>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</si>
  <si>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</si>
  <si>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</si>
  <si>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</si>
  <si>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</si>
  <si>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</si>
  <si>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</si>
  <si>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</si>
  <si>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</si>
  <si>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</si>
  <si>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</si>
  <si>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</si>
  <si>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</si>
  <si>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</si>
  <si>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</si>
  <si>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</si>
  <si>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</si>
  <si>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</si>
  <si>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</si>
  <si>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</si>
  <si>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</si>
  <si>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</si>
  <si>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</si>
  <si>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</si>
  <si>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</si>
  <si>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</si>
  <si>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</si>
  <si>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</si>
  <si>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</si>
  <si>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</si>
  <si>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</si>
  <si>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</si>
  <si>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</si>
  <si>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</si>
  <si>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</si>
  <si>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</si>
  <si>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</si>
  <si>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</si>
  <si>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</si>
  <si>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</si>
  <si>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</si>
  <si>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</si>
  <si>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</si>
  <si>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</si>
  <si>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</si>
  <si>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</si>
  <si>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</si>
  <si>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</si>
  <si>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</si>
  <si>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</si>
  <si>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</si>
  <si>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</si>
  <si>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</si>
  <si>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</si>
  <si>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</si>
  <si>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</si>
  <si>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</si>
  <si>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</si>
  <si>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</si>
  <si>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</si>
  <si>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</si>
  <si>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</si>
  <si>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</si>
  <si>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</si>
  <si>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</si>
  <si>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</si>
  <si>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</si>
  <si>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</si>
  <si>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</si>
  <si>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</si>
  <si>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</si>
  <si>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</si>
  <si>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</si>
  <si>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</si>
  <si>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</si>
  <si>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</si>
  <si>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</si>
  <si>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</si>
  <si>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</si>
  <si>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</si>
  <si>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</si>
  <si>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</si>
  <si>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</si>
  <si>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</si>
  <si>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</si>
  <si>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</si>
  <si>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</si>
  <si>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</si>
  <si>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</si>
  <si>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</si>
  <si>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</si>
  <si>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</si>
  <si>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</si>
  <si>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</si>
  <si>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</si>
  <si>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</si>
  <si>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</si>
  <si>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</si>
  <si>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</si>
  <si>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</si>
  <si>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</si>
  <si>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</si>
  <si>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</si>
  <si>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</si>
  <si>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</si>
  <si>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</si>
  <si>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</si>
  <si>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</si>
  <si>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</si>
  <si>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</si>
  <si>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</si>
  <si>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</si>
  <si>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</si>
  <si>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</si>
  <si>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</si>
  <si>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</si>
  <si>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</si>
  <si>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</si>
  <si>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</si>
  <si>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</si>
  <si>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</si>
  <si>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</si>
  <si>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</si>
  <si>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</si>
  <si>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</si>
  <si>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</si>
  <si>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</si>
  <si>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</si>
  <si>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</si>
  <si>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</si>
  <si>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</si>
  <si>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</si>
  <si>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</si>
  <si>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</si>
  <si>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</si>
  <si>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</si>
  <si>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</si>
  <si>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</si>
  <si>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</si>
  <si>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</si>
  <si>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</si>
  <si>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</si>
  <si>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</si>
  <si>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</si>
  <si>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</si>
  <si>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</si>
  <si>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</si>
  <si>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</si>
  <si>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</si>
  <si>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</si>
  <si>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</si>
  <si>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</si>
  <si>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</si>
  <si>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</si>
  <si>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</si>
  <si>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</si>
  <si>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</si>
  <si>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</si>
  <si>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</si>
  <si>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</si>
  <si>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</si>
  <si>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</si>
  <si>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</si>
  <si>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</si>
  <si>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</si>
  <si>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</si>
  <si>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</si>
  <si>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</si>
  <si>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</si>
  <si>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</si>
  <si>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</si>
  <si>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</si>
  <si>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</si>
  <si>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</si>
  <si>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</si>
  <si>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</si>
  <si>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</si>
  <si>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</si>
  <si>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</si>
  <si>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</si>
  <si>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</si>
  <si>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</si>
  <si>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</si>
  <si>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</si>
  <si>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</si>
  <si>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</si>
  <si>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</si>
  <si>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</si>
  <si>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</si>
  <si>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</si>
  <si>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</si>
  <si>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</si>
  <si>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</si>
  <si>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</si>
  <si>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</si>
  <si>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</si>
  <si>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</si>
  <si>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</si>
  <si>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</si>
  <si>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</si>
  <si>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</si>
  <si>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</si>
  <si>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</si>
  <si>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</si>
  <si>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</si>
  <si>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</si>
  <si>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</si>
  <si>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</si>
  <si>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</si>
  <si>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</si>
  <si>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</si>
  <si>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</si>
  <si>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</si>
  <si>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</si>
  <si>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</si>
  <si>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</si>
  <si>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</si>
  <si>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</si>
  <si>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</si>
  <si>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</si>
  <si>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</si>
  <si>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</si>
  <si>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</si>
  <si>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</si>
  <si>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</si>
  <si>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</si>
  <si>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</si>
  <si>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</si>
  <si>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</si>
  <si>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</si>
  <si>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</si>
  <si>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</si>
  <si>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</si>
  <si>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</si>
  <si>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</si>
  <si>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</si>
  <si>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</si>
  <si>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</si>
  <si>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</si>
  <si>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</si>
  <si>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</si>
  <si>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</si>
  <si>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</si>
  <si>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</si>
  <si>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</si>
  <si>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</si>
  <si>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</si>
  <si>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</si>
  <si>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</si>
  <si>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</si>
  <si>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</si>
  <si>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</si>
  <si>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</si>
  <si>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</si>
  <si>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</si>
  <si>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</si>
  <si>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</si>
  <si>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</si>
  <si>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</si>
  <si>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</si>
  <si>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</si>
  <si>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</si>
  <si>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</si>
  <si>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</si>
  <si>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</si>
  <si>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</si>
  <si>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</si>
  <si>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</si>
  <si>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</si>
  <si>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</si>
  <si>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</si>
  <si>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</si>
  <si>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</si>
  <si>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</si>
  <si>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</si>
  <si>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</si>
  <si>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</si>
  <si>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</si>
  <si>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</si>
  <si>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</si>
  <si>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</si>
  <si>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</si>
  <si>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</si>
  <si>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</si>
  <si>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</si>
  <si>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</si>
  <si>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</si>
  <si>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</si>
  <si>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</si>
  <si>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</si>
  <si>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</si>
  <si>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</si>
  <si>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</si>
  <si>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</si>
  <si>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</si>
  <si>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</si>
  <si>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</si>
  <si>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</si>
  <si>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</si>
  <si>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</si>
  <si>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</si>
  <si>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</si>
  <si>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</si>
  <si>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</si>
  <si>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</si>
  <si>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</si>
  <si>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</si>
  <si>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</si>
  <si>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</si>
  <si>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</si>
  <si>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</si>
  <si>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</si>
  <si>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</si>
  <si>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</si>
  <si>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</si>
  <si>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</si>
  <si>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</si>
  <si>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</si>
  <si>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</si>
  <si>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</si>
  <si>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</si>
  <si>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</si>
  <si>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</si>
  <si>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</si>
  <si>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</si>
  <si>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</si>
  <si>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</si>
  <si>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</si>
  <si>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</si>
  <si>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</si>
  <si>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</si>
  <si>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</si>
  <si>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</si>
  <si>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</si>
  <si>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</si>
  <si>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</si>
  <si>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</si>
  <si>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</si>
  <si>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</si>
  <si>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</si>
  <si>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</si>
  <si>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</si>
  <si>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</si>
  <si>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</si>
  <si>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</si>
  <si>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</si>
  <si>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</si>
  <si>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</si>
  <si>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</si>
  <si>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</si>
  <si>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</si>
  <si>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</si>
  <si>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</si>
  <si>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</si>
  <si>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</si>
  <si>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</si>
  <si>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</si>
  <si>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</si>
  <si>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</si>
  <si>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</si>
  <si>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</si>
  <si>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</si>
  <si>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</si>
  <si>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</si>
  <si>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</si>
  <si>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</si>
  <si>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</si>
  <si>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</si>
  <si>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</si>
  <si>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</si>
  <si>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</si>
  <si>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</si>
  <si>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</si>
  <si>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</si>
  <si>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</si>
  <si>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</si>
  <si>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</si>
  <si>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</si>
  <si>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</si>
  <si>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</si>
  <si>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</si>
  <si>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</si>
  <si>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</si>
  <si>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</si>
  <si>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</si>
  <si>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</si>
  <si>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</si>
  <si>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</si>
  <si>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</si>
  <si>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</si>
  <si>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</si>
  <si>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</si>
  <si>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</si>
  <si>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</si>
  <si>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</si>
  <si>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</si>
  <si>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</si>
  <si>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</si>
  <si>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</si>
  <si>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</si>
  <si>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</si>
  <si>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</si>
  <si>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</si>
  <si>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</si>
  <si>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</si>
  <si>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</si>
  <si>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</si>
  <si>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</si>
  <si>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</si>
  <si>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</si>
  <si>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</si>
  <si>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</si>
  <si>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</si>
  <si>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</si>
  <si>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</si>
  <si>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</si>
  <si>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</si>
  <si>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</si>
  <si>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</si>
  <si>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</si>
  <si>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</si>
  <si>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</si>
  <si>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</si>
  <si>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</si>
  <si>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</si>
  <si>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</si>
  <si>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</si>
  <si>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</si>
  <si>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</si>
  <si>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</si>
  <si>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</si>
  <si>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</si>
  <si>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</si>
  <si>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</si>
  <si>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</si>
  <si>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</si>
  <si>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</si>
  <si>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</si>
  <si>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</si>
  <si>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</si>
  <si>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</si>
  <si>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</si>
  <si>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</si>
  <si>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</si>
  <si>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</si>
  <si>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</si>
  <si>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</si>
  <si>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</si>
  <si>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</si>
  <si>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</si>
  <si>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</si>
  <si>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</si>
  <si>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</si>
  <si>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</si>
  <si>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</si>
  <si>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</si>
  <si>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</si>
  <si>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</si>
  <si>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</si>
  <si>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</si>
  <si>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</si>
  <si>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</si>
  <si>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</si>
  <si>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</si>
  <si>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</si>
  <si>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</si>
  <si>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</si>
  <si>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</si>
  <si>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</si>
  <si>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</si>
  <si>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</si>
  <si>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</si>
  <si>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</si>
  <si>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</si>
  <si>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</si>
  <si>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</si>
  <si>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</si>
  <si>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</si>
  <si>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</si>
  <si>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</si>
  <si>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</si>
  <si>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</si>
  <si>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</si>
  <si>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</si>
  <si>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</si>
  <si>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</si>
  <si>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</si>
  <si>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</si>
  <si>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</si>
  <si>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</si>
  <si>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</si>
  <si>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</si>
  <si>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</si>
  <si>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</si>
  <si>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</si>
  <si>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</si>
  <si>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</si>
  <si>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</si>
  <si>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</si>
  <si>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</si>
  <si>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</si>
  <si>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</si>
  <si>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</si>
  <si>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</si>
  <si>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</si>
  <si>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</si>
  <si>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</si>
  <si>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</si>
  <si>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</si>
  <si>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</si>
  <si>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</si>
  <si>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</si>
  <si>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</si>
  <si>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</si>
  <si>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</si>
  <si>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</si>
  <si>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</si>
  <si>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</si>
  <si>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</si>
  <si>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</si>
  <si>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</si>
  <si>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</si>
  <si>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</si>
  <si>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</si>
  <si>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</si>
  <si>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</si>
  <si>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</si>
  <si>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</si>
  <si>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</si>
  <si>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</si>
  <si>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</si>
  <si>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</si>
  <si>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</si>
  <si>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</si>
  <si>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</si>
  <si>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</si>
  <si>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</si>
  <si>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</si>
  <si>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</si>
  <si>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</si>
  <si>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</si>
  <si>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</si>
  <si>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</si>
  <si>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</si>
  <si>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</si>
  <si>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</si>
  <si>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</si>
  <si>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</si>
  <si>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</si>
  <si>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</si>
  <si>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</si>
  <si>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</si>
  <si>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</si>
  <si>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</si>
  <si>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</si>
  <si>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</si>
  <si>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</si>
  <si>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</si>
  <si>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</si>
  <si>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</si>
  <si>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</si>
  <si>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</si>
  <si>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</si>
  <si>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</si>
  <si>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</si>
  <si>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</si>
  <si>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</si>
  <si>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</si>
  <si>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</si>
  <si>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</si>
  <si>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</si>
  <si>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</si>
  <si>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</si>
  <si>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</si>
  <si>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</si>
  <si>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</si>
  <si>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</si>
  <si>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</si>
  <si>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</si>
  <si>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</si>
  <si>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</si>
  <si>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</si>
  <si>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</si>
  <si>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</si>
  <si>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</si>
  <si>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</si>
  <si>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</si>
  <si>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</si>
  <si>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</si>
  <si>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</si>
  <si>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</si>
  <si>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</si>
  <si>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</si>
  <si>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</si>
  <si>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</si>
  <si>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</si>
  <si>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</si>
  <si>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</si>
  <si>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</si>
  <si>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</si>
  <si>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</si>
  <si>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</si>
  <si>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</si>
  <si>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</si>
  <si>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</si>
  <si>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</si>
  <si>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</si>
  <si>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</si>
  <si>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</si>
  <si>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</si>
  <si>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</si>
  <si>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</si>
  <si>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</si>
  <si>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</si>
  <si>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</si>
  <si>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</si>
  <si>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</si>
  <si>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</si>
  <si>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</si>
  <si>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</si>
  <si>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</si>
  <si>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</si>
  <si>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</si>
  <si>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</si>
  <si>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</si>
  <si>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</si>
  <si>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</si>
  <si>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</si>
  <si>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</si>
  <si>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</si>
  <si>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</si>
  <si>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</si>
  <si>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</si>
  <si>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</si>
  <si>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</si>
  <si>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</si>
  <si>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</si>
  <si>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</si>
  <si>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</si>
  <si>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</si>
  <si>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</si>
  <si>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</si>
  <si>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</si>
  <si>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</si>
  <si>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</si>
  <si>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</si>
  <si>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</si>
  <si>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</si>
  <si>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</si>
  <si>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</si>
  <si>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</si>
  <si>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</si>
  <si>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</si>
  <si>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</si>
  <si>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</si>
  <si>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</si>
  <si>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</si>
  <si>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</si>
  <si>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</si>
  <si>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</si>
  <si>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</si>
  <si>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</si>
  <si>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</si>
  <si>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</si>
  <si>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</si>
  <si>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</si>
  <si>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</si>
  <si>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</si>
  <si>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</si>
  <si>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</si>
  <si>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</si>
  <si>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</si>
  <si>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</si>
  <si>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</si>
  <si>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</si>
  <si>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</si>
  <si>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</si>
  <si>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</si>
  <si>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</si>
  <si>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</si>
  <si>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</si>
  <si>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</si>
  <si>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</si>
  <si>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</si>
  <si>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</si>
  <si>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</si>
  <si>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</si>
  <si>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</si>
  <si>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</si>
  <si>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</si>
  <si>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</si>
  <si>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</si>
  <si>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</si>
  <si>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</si>
  <si>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</si>
  <si>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</si>
  <si>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</si>
  <si>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</si>
  <si>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</si>
  <si>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</si>
  <si>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</si>
  <si>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</si>
  <si>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</si>
  <si>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</si>
  <si>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</si>
  <si>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</si>
  <si>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</si>
  <si>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</si>
  <si>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</si>
  <si>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</si>
  <si>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</si>
  <si>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</si>
  <si>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</si>
  <si>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</si>
  <si>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</si>
  <si>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</si>
  <si>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</si>
  <si>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</si>
  <si>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</si>
  <si>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</si>
  <si>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</si>
  <si>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</si>
  <si>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</si>
  <si>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</si>
  <si>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</si>
  <si>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</si>
  <si>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</si>
  <si>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</si>
  <si>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</si>
  <si>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</si>
  <si>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</si>
  <si>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</si>
  <si>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</si>
  <si>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</si>
  <si>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</si>
  <si>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</si>
  <si>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</si>
  <si>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</si>
  <si>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</si>
  <si>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</si>
  <si>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</si>
  <si>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</si>
  <si>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</si>
  <si>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</si>
  <si>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</si>
  <si>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</si>
  <si>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</si>
  <si>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</si>
  <si>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</si>
  <si>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</si>
  <si>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</si>
  <si>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</si>
  <si>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</si>
  <si>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</si>
  <si>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</si>
  <si>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</si>
  <si>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</si>
  <si>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</si>
  <si>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</si>
  <si>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</si>
  <si>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</si>
  <si>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</si>
  <si>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</si>
  <si>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</si>
  <si>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</si>
  <si>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</si>
  <si>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</si>
  <si>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</si>
  <si>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</si>
  <si>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</si>
  <si>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</si>
  <si>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</si>
  <si>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</si>
  <si>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</si>
  <si>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</si>
  <si>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</si>
  <si>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</si>
  <si>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</si>
  <si>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</si>
  <si>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</si>
  <si>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</si>
  <si>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</si>
  <si>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</si>
  <si>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</si>
  <si>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</si>
  <si>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</si>
  <si>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</si>
  <si>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</si>
  <si>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</si>
  <si>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</si>
  <si>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</si>
  <si>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</si>
  <si>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</si>
  <si>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</si>
  <si>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</si>
  <si>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</si>
  <si>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</si>
  <si>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</si>
  <si>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</si>
  <si>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</si>
  <si>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</si>
  <si>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</si>
  <si>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</si>
  <si>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</si>
  <si>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</si>
  <si>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</si>
  <si>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</si>
  <si>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</si>
  <si>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</si>
  <si>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</si>
  <si>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</si>
  <si>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</si>
  <si>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</si>
  <si>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</si>
  <si>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</si>
  <si>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</si>
  <si>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</si>
  <si>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</si>
  <si>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</si>
  <si>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</si>
  <si>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</si>
  <si>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</si>
  <si>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</si>
  <si>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</si>
  <si>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</si>
  <si>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</si>
  <si>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</si>
  <si>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</si>
  <si>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</si>
  <si>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</si>
  <si>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</si>
  <si>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</si>
  <si>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</si>
  <si>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</si>
  <si>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</si>
  <si>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</si>
  <si>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</si>
  <si>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</si>
  <si>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</si>
  <si>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</si>
  <si>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</si>
  <si>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</si>
  <si>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</si>
  <si>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</si>
  <si>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</si>
  <si>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</si>
  <si>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</si>
  <si>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</si>
  <si>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</si>
  <si>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</si>
  <si>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</si>
  <si>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</si>
  <si>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</si>
  <si>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</si>
  <si>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</si>
  <si>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</si>
  <si>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</si>
  <si>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</si>
  <si>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</si>
  <si>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</si>
  <si>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</si>
  <si>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</si>
  <si>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</si>
  <si>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</si>
  <si>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</si>
  <si>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</si>
  <si>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</si>
  <si>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</si>
  <si>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</si>
  <si>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</si>
  <si>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</si>
  <si>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</si>
  <si>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</si>
  <si>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</si>
  <si>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</si>
  <si>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</si>
  <si>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</si>
  <si>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</si>
  <si>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</si>
  <si>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</si>
  <si>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</si>
  <si>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</si>
  <si>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</si>
  <si>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</si>
  <si>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</si>
  <si>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</si>
  <si>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</si>
  <si>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</si>
  <si>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</si>
  <si>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</si>
  <si>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</si>
  <si>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</si>
  <si>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</si>
  <si>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</si>
  <si>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</si>
  <si>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</si>
  <si>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</si>
  <si>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</si>
  <si>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</si>
  <si>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</si>
  <si>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</si>
  <si>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</si>
  <si>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</si>
  <si>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</si>
  <si>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</si>
  <si>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</si>
  <si>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</si>
  <si>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</si>
  <si>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</si>
  <si>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</si>
  <si>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</si>
  <si>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</si>
  <si>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</si>
  <si>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</si>
  <si>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</si>
  <si>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</si>
  <si>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</si>
  <si>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</si>
  <si>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</si>
  <si>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</si>
  <si>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</si>
  <si>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</si>
  <si>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</si>
  <si>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</si>
  <si>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</si>
  <si>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</si>
  <si>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</si>
  <si>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</si>
  <si>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</si>
  <si>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</si>
  <si>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</si>
  <si>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</si>
  <si>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</si>
  <si>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</si>
  <si>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</si>
  <si>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</si>
  <si>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</si>
  <si>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</si>
  <si>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</si>
  <si>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</si>
  <si>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</si>
  <si>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</si>
  <si>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</si>
  <si>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</si>
  <si>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</si>
  <si>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</si>
  <si>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</si>
  <si>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</si>
  <si>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</si>
  <si>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</si>
  <si>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</si>
  <si>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</si>
  <si>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</si>
  <si>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</si>
  <si>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</si>
  <si>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</si>
  <si>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</si>
  <si>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</si>
  <si>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</si>
  <si>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</si>
  <si>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</si>
  <si>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</si>
  <si>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</si>
  <si>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</si>
  <si>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</si>
  <si>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</si>
  <si>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</si>
  <si>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</si>
  <si>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</si>
  <si>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</si>
  <si>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</si>
  <si>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</si>
  <si>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</si>
  <si>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</si>
  <si>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</si>
  <si>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</si>
  <si>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</si>
  <si>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</si>
  <si>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</si>
  <si>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</si>
  <si>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</si>
  <si>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</si>
  <si>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</si>
  <si>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</si>
  <si>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</si>
  <si>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</si>
  <si>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</si>
  <si>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</si>
  <si>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</si>
  <si>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</si>
  <si>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</si>
  <si>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</si>
  <si>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</si>
  <si>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</si>
  <si>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</si>
  <si>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</si>
  <si>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</si>
  <si>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</si>
  <si>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</si>
  <si>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</si>
  <si>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</si>
  <si>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</si>
  <si>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</si>
  <si>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</si>
  <si>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</si>
  <si>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</si>
  <si>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</si>
  <si>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</si>
  <si>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</si>
  <si>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</si>
  <si>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</si>
  <si>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</si>
  <si>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</si>
  <si>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</si>
  <si>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</si>
  <si>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</si>
  <si>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</si>
  <si>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</si>
  <si>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</si>
  <si>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</si>
  <si>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</si>
  <si>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</si>
  <si>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</si>
  <si>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</si>
  <si>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</si>
  <si>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</si>
  <si>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</si>
  <si>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</si>
  <si>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</si>
  <si>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</si>
  <si>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</si>
  <si>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</si>
  <si>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</si>
  <si>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</si>
  <si>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</si>
  <si>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</si>
  <si>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</si>
  <si>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</si>
  <si>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</si>
  <si>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</si>
  <si>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</si>
  <si>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</si>
  <si>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</si>
  <si>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</si>
  <si>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</si>
  <si>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</si>
  <si>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</si>
  <si>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</si>
  <si>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</si>
  <si>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</si>
  <si>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</si>
  <si>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</si>
  <si>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</si>
  <si>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</si>
  <si>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</si>
  <si>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</si>
  <si>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</si>
  <si>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</si>
  <si>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</si>
  <si>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</si>
  <si>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</si>
  <si>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</si>
  <si>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</si>
  <si>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</si>
  <si>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</si>
  <si>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</si>
  <si>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</si>
  <si>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</si>
  <si>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</si>
  <si>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</si>
  <si>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</si>
  <si>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</si>
  <si>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</si>
  <si>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</si>
  <si>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</si>
  <si>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</si>
  <si>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</si>
  <si>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</si>
  <si>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</si>
  <si>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</si>
  <si>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</si>
  <si>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</si>
  <si>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</si>
  <si>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</si>
  <si>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</si>
  <si>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</si>
  <si>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</si>
  <si>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</si>
  <si>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</si>
  <si>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</si>
  <si>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</si>
  <si>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</si>
  <si>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</si>
  <si>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</si>
  <si>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</si>
  <si>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</si>
  <si>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</si>
  <si>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</si>
  <si>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</si>
  <si>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</si>
  <si>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</si>
  <si>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</si>
  <si>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</si>
  <si>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</si>
  <si>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</si>
  <si>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</si>
  <si>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</si>
  <si>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</si>
  <si>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</si>
  <si>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</si>
  <si>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</si>
  <si>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</si>
  <si>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</si>
  <si>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</si>
  <si>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</si>
  <si>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</si>
  <si>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</si>
  <si>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</si>
  <si>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</si>
  <si>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</si>
  <si>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</si>
  <si>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</si>
  <si>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</si>
  <si>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</si>
  <si>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</si>
  <si>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</si>
  <si>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</si>
  <si>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</si>
  <si>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</si>
  <si>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</si>
  <si>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</si>
  <si>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</si>
  <si>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</si>
  <si>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</si>
  <si>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</si>
  <si>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</si>
  <si>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</si>
  <si>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</si>
  <si>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</si>
  <si>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</si>
  <si>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</si>
  <si>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</si>
  <si>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</si>
  <si>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</si>
  <si>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</si>
  <si>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</si>
  <si>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</si>
  <si>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</si>
  <si>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</si>
  <si>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</si>
  <si>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</si>
  <si>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</si>
  <si>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</si>
  <si>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</si>
  <si>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</si>
  <si>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</si>
  <si>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</si>
  <si>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</si>
  <si>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</si>
  <si>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</si>
  <si>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</si>
  <si>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</si>
  <si>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</si>
  <si>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</si>
  <si>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</si>
  <si>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</si>
  <si>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</si>
  <si>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</si>
  <si>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</si>
  <si>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</si>
  <si>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</si>
  <si>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</si>
  <si>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</si>
  <si>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</si>
  <si>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</si>
  <si>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</si>
  <si>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</si>
  <si>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</si>
  <si>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</si>
  <si>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</si>
  <si>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</si>
  <si>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</si>
  <si>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</si>
  <si>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</si>
  <si>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</si>
  <si>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</si>
  <si>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</si>
  <si>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</si>
  <si>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</si>
  <si>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</si>
  <si>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</si>
  <si>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</si>
  <si>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</si>
  <si>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</si>
  <si>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</si>
  <si>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</si>
  <si>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</si>
  <si>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</si>
  <si>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</si>
  <si>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</si>
  <si>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</si>
  <si>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</si>
  <si>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</si>
  <si>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</si>
  <si>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</si>
  <si>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</si>
  <si>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</si>
  <si>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</si>
  <si>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</si>
  <si>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</si>
  <si>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</si>
  <si>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</si>
  <si>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</si>
  <si>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</si>
  <si>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</si>
  <si>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</si>
  <si>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</si>
  <si>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</si>
  <si>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</si>
  <si>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</si>
  <si>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</si>
  <si>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</si>
  <si>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</si>
  <si>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</si>
  <si>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</si>
  <si>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</si>
  <si>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</si>
  <si>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</si>
  <si>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</si>
  <si>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</si>
  <si>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</si>
  <si>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</si>
  <si>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</si>
  <si>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</si>
  <si>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</si>
  <si>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</si>
  <si>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</si>
  <si>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</si>
  <si>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</si>
  <si>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</si>
  <si>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</si>
  <si>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</si>
  <si>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</si>
  <si>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</si>
  <si>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</si>
  <si>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</si>
  <si>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</si>
  <si>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</si>
  <si>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</si>
  <si>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</si>
  <si>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</si>
  <si>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</si>
  <si>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</si>
  <si>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</si>
  <si>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</si>
  <si>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</si>
  <si>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</si>
  <si>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</si>
  <si>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</si>
  <si>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</si>
  <si>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</si>
  <si>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</si>
  <si>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</si>
  <si>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</si>
  <si>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</si>
  <si>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</si>
  <si>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</si>
  <si>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</si>
  <si>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</si>
  <si>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</si>
  <si>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</si>
  <si>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</si>
  <si>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</si>
  <si>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</si>
  <si>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</si>
  <si>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</si>
  <si>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</si>
  <si>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</si>
  <si>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</si>
  <si>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</si>
  <si>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</si>
  <si>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</si>
  <si>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</si>
  <si>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</si>
  <si>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</si>
  <si>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</si>
  <si>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</si>
  <si>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</si>
  <si>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</si>
  <si>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</si>
  <si>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</si>
  <si>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</si>
  <si>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</si>
  <si>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</si>
  <si>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</si>
  <si>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</si>
  <si>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</si>
  <si>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</si>
  <si>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</si>
  <si>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</si>
  <si>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</si>
  <si>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</si>
  <si>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</si>
  <si>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</si>
  <si>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</si>
  <si>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</si>
  <si>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</si>
  <si>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</si>
  <si>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</si>
  <si>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</si>
  <si>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</si>
  <si>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</si>
  <si>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</si>
  <si>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</si>
  <si>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</si>
  <si>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</si>
  <si>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</si>
  <si>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</si>
  <si>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</si>
  <si>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</si>
  <si>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</si>
  <si>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</si>
  <si>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</si>
  <si>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</si>
  <si>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</si>
  <si>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</si>
  <si>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</si>
  <si>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</si>
  <si>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</si>
  <si>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</si>
  <si>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</si>
  <si>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</si>
  <si>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</si>
  <si>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</si>
  <si>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</si>
  <si>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</si>
  <si>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</si>
  <si>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</si>
  <si>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</si>
  <si>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</si>
  <si>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</si>
  <si>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</si>
  <si>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</si>
  <si>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</si>
  <si>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</si>
  <si>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</si>
  <si>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</si>
  <si>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</si>
  <si>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</si>
  <si>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</si>
  <si>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</si>
  <si>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</si>
  <si>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</si>
  <si>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</si>
  <si>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</si>
  <si>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</si>
  <si>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</si>
  <si>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</si>
  <si>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</si>
  <si>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</si>
  <si>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</si>
  <si>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</si>
  <si>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</si>
  <si>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</si>
  <si>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</si>
  <si>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</si>
  <si>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</si>
  <si>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</si>
  <si>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</si>
  <si>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</si>
  <si>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</si>
  <si>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</si>
  <si>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</si>
  <si>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</si>
  <si>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</si>
  <si>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</si>
  <si>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</si>
  <si>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</si>
  <si>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</si>
  <si>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</si>
  <si>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</si>
  <si>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</si>
  <si>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</si>
  <si>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</si>
  <si>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</si>
  <si>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</si>
  <si>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</si>
  <si>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</si>
  <si>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</si>
  <si>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</si>
  <si>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</si>
  <si>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</si>
  <si>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</si>
  <si>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</si>
  <si>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</si>
  <si>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</si>
  <si>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</si>
  <si>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</si>
  <si>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</si>
  <si>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</si>
  <si>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</si>
  <si>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</si>
  <si>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</si>
  <si>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</si>
  <si>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</si>
  <si>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</si>
  <si>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</si>
  <si>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</si>
  <si>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</si>
  <si>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</si>
  <si>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</si>
  <si>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</si>
  <si>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</si>
  <si>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</si>
  <si>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</si>
  <si>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</si>
  <si>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</si>
  <si>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</si>
  <si>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</si>
  <si>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</si>
  <si>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</si>
  <si>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</si>
  <si>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</si>
  <si>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</si>
  <si>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</si>
  <si>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</si>
  <si>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</si>
  <si>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</si>
  <si>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</si>
  <si>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</si>
  <si>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</si>
  <si>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</si>
  <si>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</si>
  <si>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</si>
  <si>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</si>
  <si>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</si>
  <si>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</si>
  <si>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</si>
  <si>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</si>
  <si>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</si>
  <si>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</si>
  <si>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</si>
  <si>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</si>
  <si>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</si>
  <si>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</si>
  <si>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</si>
  <si>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</si>
  <si>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</si>
  <si>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</si>
  <si>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</si>
  <si>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</si>
  <si>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</si>
  <si>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</si>
  <si>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</si>
  <si>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</si>
  <si>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</si>
  <si>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</si>
  <si>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</si>
  <si>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</si>
  <si>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</si>
  <si>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</si>
  <si>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</si>
  <si>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</si>
  <si>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</si>
  <si>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</si>
  <si>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</si>
  <si>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</si>
  <si>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</si>
  <si>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</si>
  <si>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</si>
  <si>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</si>
  <si>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</si>
  <si>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</si>
  <si>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</si>
  <si>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</si>
  <si>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</si>
  <si>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</si>
  <si>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</si>
  <si>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</si>
  <si>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</si>
  <si>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</si>
  <si>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</si>
  <si>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</si>
  <si>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</si>
  <si>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</si>
  <si>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</si>
  <si>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</si>
  <si>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</si>
  <si>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</si>
  <si>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</si>
  <si>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</si>
  <si>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</si>
  <si>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</si>
  <si>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</si>
  <si>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</si>
  <si>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</si>
  <si>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</si>
  <si>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</si>
  <si>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</si>
  <si>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</si>
  <si>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</si>
  <si>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</si>
  <si>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</si>
  <si>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</si>
  <si>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</si>
  <si>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</si>
  <si>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</si>
  <si>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</si>
  <si>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</si>
  <si>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</si>
  <si>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</si>
  <si>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</si>
  <si>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</si>
  <si>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</si>
  <si>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</si>
  <si>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</si>
  <si>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</si>
  <si>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</si>
  <si>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</si>
  <si>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</si>
  <si>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</si>
  <si>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</si>
  <si>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</si>
  <si>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</si>
  <si>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</si>
  <si>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</si>
  <si>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</si>
  <si>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</si>
  <si>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</si>
  <si>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</si>
  <si>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</si>
  <si>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</si>
  <si>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</si>
  <si>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</si>
  <si>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</si>
  <si>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</si>
  <si>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</si>
  <si>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</si>
  <si>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</si>
  <si>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</si>
  <si>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</si>
  <si>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</si>
  <si>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</si>
  <si>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</si>
  <si>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</si>
  <si>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</si>
  <si>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</si>
  <si>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</si>
  <si>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</si>
  <si>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</si>
  <si>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</si>
  <si>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</si>
  <si>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</si>
  <si>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</si>
  <si>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</si>
  <si>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</si>
  <si>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</si>
  <si>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</si>
  <si>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</si>
  <si>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</si>
  <si>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</si>
  <si>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</si>
  <si>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</si>
  <si>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</si>
  <si>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</si>
  <si>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</si>
  <si>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</si>
  <si>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</si>
  <si>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</si>
  <si>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</si>
  <si>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</si>
  <si>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</si>
  <si>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</si>
  <si>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</si>
  <si>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</si>
  <si>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</si>
  <si>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</si>
  <si>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</si>
  <si>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</si>
  <si>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</si>
  <si>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</si>
  <si>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</si>
  <si>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</si>
  <si>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</si>
  <si>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</si>
  <si>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</si>
  <si>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</si>
  <si>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</si>
  <si>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</si>
  <si>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</si>
  <si>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</si>
  <si>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</si>
  <si>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</si>
  <si>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</si>
  <si>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</si>
  <si>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</si>
  <si>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</si>
  <si>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</si>
  <si>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</si>
  <si>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</si>
  <si>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</si>
  <si>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</si>
  <si>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</si>
  <si>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</si>
  <si>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</si>
  <si>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</si>
  <si>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</si>
  <si>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</si>
  <si>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</si>
  <si>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</si>
  <si>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</si>
  <si>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</si>
  <si>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</si>
  <si>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</si>
  <si>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</si>
  <si>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</si>
  <si>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</si>
  <si>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</si>
  <si>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</si>
  <si>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</si>
  <si>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</si>
  <si>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</si>
  <si>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</si>
  <si>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</si>
  <si>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</si>
  <si>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</si>
  <si>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</si>
  <si>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</si>
  <si>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</si>
  <si>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</si>
  <si>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</si>
  <si>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</si>
  <si>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</si>
  <si>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</si>
  <si>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</si>
  <si>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</si>
  <si>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</si>
  <si>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</si>
  <si>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</si>
  <si>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</si>
  <si>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</si>
  <si>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</si>
  <si>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</si>
  <si>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</si>
  <si>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</si>
  <si>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</si>
  <si>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</si>
  <si>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</si>
  <si>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</si>
  <si>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</si>
  <si>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</si>
  <si>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</si>
  <si>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</si>
  <si>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</si>
  <si>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</si>
  <si>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</si>
  <si>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</si>
  <si>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</si>
  <si>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</si>
  <si>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</si>
  <si>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</si>
  <si>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</si>
  <si>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</si>
  <si>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</si>
  <si>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</si>
  <si>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</si>
  <si>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</si>
  <si>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</si>
  <si>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</si>
  <si>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</si>
  <si>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</si>
  <si>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</si>
  <si>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</si>
  <si>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</si>
  <si>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</si>
  <si>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</si>
  <si>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</si>
  <si>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</si>
  <si>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</si>
  <si>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</si>
  <si>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</si>
  <si>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</si>
  <si>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</si>
  <si>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</si>
  <si>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</si>
  <si>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</si>
  <si>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</si>
  <si>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</si>
  <si>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</si>
  <si>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</si>
  <si>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</si>
  <si>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</si>
  <si>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</si>
  <si>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</si>
  <si>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</si>
  <si>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</si>
  <si>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</si>
  <si>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</si>
  <si>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</si>
  <si>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</si>
  <si>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</si>
  <si>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</si>
  <si>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</si>
  <si>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</si>
  <si>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</si>
  <si>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</si>
  <si>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</si>
  <si>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</si>
  <si>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</si>
  <si>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</si>
  <si>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</si>
  <si>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</si>
  <si>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</si>
  <si>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</si>
  <si>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</si>
  <si>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</si>
  <si>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</si>
  <si>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</si>
  <si>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</si>
  <si>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</si>
  <si>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</si>
  <si>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</si>
  <si>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</si>
  <si>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</si>
  <si>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</si>
  <si>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</si>
  <si>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</si>
  <si>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</si>
  <si>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</si>
  <si>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</si>
  <si>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</si>
  <si>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</si>
  <si>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</si>
  <si>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</si>
  <si>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</si>
  <si>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</si>
  <si>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</si>
  <si>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</si>
  <si>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</si>
  <si>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</si>
  <si>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</si>
  <si>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</si>
  <si>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</si>
  <si>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</si>
  <si>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</si>
  <si>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</si>
  <si>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</si>
  <si>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</si>
  <si>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</si>
  <si>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</si>
  <si>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</si>
  <si>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</si>
  <si>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</si>
  <si>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</si>
  <si>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</si>
  <si>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</si>
  <si>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</si>
  <si>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</si>
  <si>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</si>
  <si>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</si>
  <si>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</si>
  <si>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</si>
  <si>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</si>
  <si>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</si>
  <si>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</si>
  <si>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</si>
  <si>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</si>
  <si>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</si>
  <si>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</si>
  <si>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</si>
  <si>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</si>
  <si>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</si>
  <si>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</si>
  <si>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</si>
  <si>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</si>
  <si>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</si>
  <si>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</si>
  <si>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</si>
  <si>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</si>
  <si>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</si>
  <si>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</si>
  <si>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</si>
  <si>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</si>
  <si>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</si>
  <si>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</si>
  <si>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</si>
  <si>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</si>
  <si>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</si>
  <si>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</si>
  <si>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</si>
  <si>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</si>
  <si>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</si>
  <si>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</si>
  <si>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</si>
  <si>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</si>
  <si>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</si>
  <si>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</si>
  <si>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</si>
  <si>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</si>
  <si>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</si>
  <si>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</si>
  <si>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</si>
  <si>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</si>
  <si>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</si>
  <si>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</si>
  <si>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</si>
  <si>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</si>
  <si>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</si>
  <si>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</si>
  <si>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</si>
  <si>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</si>
  <si>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</si>
  <si>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</si>
  <si>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</si>
  <si>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</si>
  <si>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</si>
  <si>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</si>
  <si>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</si>
  <si>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</si>
  <si>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</si>
  <si>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</si>
  <si>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</si>
  <si>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</si>
  <si>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</si>
  <si>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</si>
  <si>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</si>
  <si>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</si>
  <si>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</si>
  <si>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</si>
  <si>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</si>
  <si>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</si>
  <si>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</si>
  <si>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</si>
  <si>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</si>
  <si>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</si>
  <si>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</si>
  <si>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</si>
  <si>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</si>
  <si>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</si>
  <si>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</si>
  <si>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</si>
  <si>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</si>
  <si>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</si>
  <si>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</si>
  <si>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</si>
  <si>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</si>
  <si>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</si>
  <si>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</si>
  <si>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</si>
  <si>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</si>
  <si>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</si>
  <si>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</si>
  <si>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</si>
  <si>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</si>
  <si>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</si>
  <si>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</si>
  <si>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</si>
  <si>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</si>
  <si>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</si>
  <si>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</si>
  <si>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</si>
  <si>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</si>
  <si>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</si>
  <si>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</si>
  <si>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</si>
  <si>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</si>
  <si>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</si>
  <si>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</si>
  <si>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</si>
  <si>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</si>
  <si>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</si>
  <si>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</si>
  <si>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</si>
  <si>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</si>
  <si>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</si>
  <si>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</si>
  <si>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</si>
  <si>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</si>
  <si>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</si>
  <si>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</si>
  <si>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</si>
  <si>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</si>
  <si>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</si>
  <si>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</si>
  <si>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</si>
  <si>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</si>
  <si>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</si>
  <si>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</si>
  <si>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</si>
  <si>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</si>
  <si>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</si>
  <si>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</si>
  <si>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</si>
  <si>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</si>
  <si>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</si>
  <si>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</si>
  <si>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</si>
  <si>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</si>
  <si>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</si>
  <si>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</si>
  <si>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</si>
  <si>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</si>
  <si>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</si>
  <si>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</si>
  <si>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</si>
  <si>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</si>
  <si>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</si>
  <si>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</si>
  <si>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</si>
  <si>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</si>
  <si>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</si>
  <si>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</si>
  <si>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</si>
  <si>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</si>
  <si>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</si>
  <si>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</si>
  <si>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</si>
  <si>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</si>
  <si>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</si>
  <si>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</si>
  <si>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</si>
  <si>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</si>
  <si>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</si>
  <si>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</si>
  <si>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</si>
  <si>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</si>
  <si>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</si>
  <si>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</si>
  <si>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</si>
  <si>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</si>
  <si>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</si>
  <si>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</si>
  <si>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</si>
  <si>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</si>
  <si>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</si>
  <si>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</si>
  <si>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</si>
  <si>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</si>
  <si>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</si>
  <si>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</si>
  <si>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</si>
  <si>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</si>
  <si>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</si>
  <si>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</si>
  <si>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</si>
  <si>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</si>
  <si>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</si>
  <si>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</si>
  <si>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</si>
  <si>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</si>
  <si>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</si>
  <si>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</si>
  <si>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</si>
  <si>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</si>
  <si>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</si>
  <si>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</si>
  <si>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</si>
  <si>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</si>
  <si>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</si>
  <si>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</si>
  <si>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</si>
  <si>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</si>
  <si>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</si>
  <si>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</si>
  <si>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</si>
  <si>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</si>
  <si>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</si>
  <si>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</si>
  <si>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</si>
  <si>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</si>
  <si>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</si>
  <si>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</si>
  <si>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</si>
  <si>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</si>
  <si>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</si>
  <si>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</si>
  <si>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</si>
  <si>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</si>
  <si>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</si>
  <si>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</si>
  <si>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</si>
  <si>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</si>
  <si>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</si>
  <si>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</si>
  <si>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</si>
  <si>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</si>
  <si>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</si>
  <si>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</si>
  <si>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</si>
  <si>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</si>
  <si>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</si>
  <si>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</si>
  <si>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</si>
  <si>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</si>
  <si>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</si>
  <si>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</si>
  <si>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</si>
  <si>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</si>
  <si>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</si>
  <si>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</si>
  <si>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</si>
  <si>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</si>
  <si>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</si>
  <si>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</si>
  <si>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</si>
  <si>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</si>
  <si>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</si>
  <si>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</si>
  <si>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</si>
  <si>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</si>
  <si>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</si>
  <si>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</si>
  <si>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</si>
  <si>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</si>
  <si>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</si>
  <si>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</si>
  <si>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</si>
  <si>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</si>
  <si>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</si>
  <si>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</si>
  <si>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</si>
  <si>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</si>
  <si>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</si>
  <si>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</si>
  <si>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</si>
  <si>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</si>
  <si>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</si>
  <si>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</si>
  <si>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</si>
  <si>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</si>
  <si>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</si>
  <si>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</si>
  <si>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</si>
  <si>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</si>
  <si>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</si>
  <si>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</si>
  <si>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</si>
  <si>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</si>
  <si>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</si>
  <si>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</si>
  <si>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</si>
  <si>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</si>
  <si>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</si>
  <si>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</si>
  <si>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</si>
  <si>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</si>
  <si>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</si>
  <si>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</si>
  <si>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</si>
  <si>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</si>
  <si>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</si>
  <si>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</si>
  <si>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</si>
  <si>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</si>
  <si>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</si>
  <si>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</si>
  <si>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</si>
  <si>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</si>
  <si>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</si>
  <si>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</si>
  <si>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</si>
  <si>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</si>
  <si>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</si>
  <si>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</si>
  <si>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</si>
  <si>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</si>
  <si>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</si>
  <si>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</si>
  <si>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</si>
  <si>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</si>
  <si>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</si>
  <si>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</si>
  <si>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</si>
  <si>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</si>
  <si>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</si>
  <si>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</si>
  <si>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</si>
  <si>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</si>
  <si>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</si>
  <si>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</si>
  <si>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</si>
  <si>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</si>
  <si>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</si>
  <si>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</si>
  <si>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</si>
  <si>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</si>
  <si>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</si>
  <si>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</si>
  <si>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</si>
  <si>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</si>
  <si>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</si>
  <si>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</si>
  <si>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</si>
  <si>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</si>
  <si>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</si>
  <si>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</si>
  <si>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</si>
  <si>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</si>
  <si>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</si>
  <si>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</si>
  <si>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</si>
  <si>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</si>
  <si>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</si>
  <si>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</si>
  <si>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</si>
  <si>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</si>
  <si>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</si>
  <si>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</si>
  <si>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</si>
  <si>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</si>
  <si>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</si>
  <si>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</si>
  <si>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</si>
  <si>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</si>
  <si>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</si>
  <si>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</si>
  <si>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</si>
  <si>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</si>
  <si>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</si>
  <si>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</si>
  <si>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</si>
  <si>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</si>
  <si>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</si>
  <si>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</si>
  <si>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</si>
  <si>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</si>
  <si>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</si>
  <si>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</si>
  <si>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</si>
  <si>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</si>
  <si>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</si>
  <si>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</si>
  <si>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</si>
  <si>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</si>
  <si>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</si>
  <si>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</si>
  <si>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</si>
  <si>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</si>
  <si>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</si>
  <si>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</si>
  <si>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</si>
  <si>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</si>
  <si>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</si>
  <si>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</si>
  <si>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</si>
  <si>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</si>
  <si>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</si>
  <si>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</si>
  <si>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</si>
  <si>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</si>
  <si>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</si>
  <si>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</si>
  <si>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</si>
  <si>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</si>
  <si>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</si>
  <si>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</si>
  <si>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</si>
  <si>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</si>
  <si>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</si>
  <si>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</si>
  <si>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</si>
  <si>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</si>
  <si>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</si>
  <si>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</si>
  <si>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</si>
  <si>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</si>
  <si>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</si>
  <si>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</si>
  <si>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</si>
  <si>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</si>
  <si>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</si>
  <si>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</si>
  <si>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</si>
  <si>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</si>
  <si>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</si>
  <si>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</si>
  <si>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</si>
  <si>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</si>
  <si>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</si>
  <si>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</si>
  <si>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</si>
  <si>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</si>
  <si>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</si>
  <si>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</si>
  <si>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</si>
  <si>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</si>
  <si>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</si>
  <si>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</si>
  <si>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</si>
  <si>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</si>
  <si>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</si>
  <si>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</si>
  <si>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</si>
  <si>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</si>
  <si>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</si>
  <si>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</si>
  <si>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</si>
  <si>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</si>
  <si>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</si>
  <si>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</si>
  <si>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</si>
  <si>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</si>
  <si>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</si>
  <si>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</si>
  <si>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</si>
  <si>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</si>
  <si>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</si>
  <si>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</si>
  <si>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</si>
  <si>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</si>
  <si>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</si>
  <si>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</si>
  <si>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</si>
  <si>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</si>
  <si>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</si>
  <si>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</si>
  <si>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</si>
  <si>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</si>
  <si>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</si>
  <si>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</si>
  <si>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</si>
  <si>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</si>
  <si>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</si>
  <si>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</si>
  <si>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</si>
  <si>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</si>
  <si>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</si>
  <si>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</si>
  <si>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</si>
  <si>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</si>
  <si>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</si>
  <si>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</si>
  <si>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</si>
  <si>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</si>
  <si>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</si>
  <si>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</si>
  <si>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</si>
  <si>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</si>
  <si>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</si>
  <si>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</si>
  <si>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</si>
  <si>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</si>
  <si>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</si>
  <si>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</si>
  <si>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</si>
  <si>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</si>
  <si>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</si>
  <si>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</si>
  <si>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</si>
  <si>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</si>
  <si>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</si>
  <si>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</si>
  <si>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</si>
  <si>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</si>
  <si>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</si>
  <si>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</si>
  <si>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</si>
  <si>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</si>
  <si>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</si>
  <si>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</si>
  <si>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</si>
  <si>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</si>
  <si>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</si>
  <si>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</si>
  <si>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</si>
  <si>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</si>
  <si>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</si>
  <si>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</si>
  <si>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</si>
  <si>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</si>
  <si>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</si>
  <si>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</si>
  <si>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</si>
  <si>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</si>
  <si>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</si>
  <si>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</si>
  <si>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</si>
  <si>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</si>
  <si>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</si>
  <si>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</si>
  <si>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</si>
  <si>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</si>
  <si>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</si>
  <si>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</si>
  <si>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</si>
  <si>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</si>
  <si>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</si>
  <si>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</si>
  <si>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</si>
  <si>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</si>
  <si>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</si>
  <si>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</si>
  <si>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</si>
  <si>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</si>
  <si>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</si>
  <si>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</si>
  <si>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</si>
  <si>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</si>
  <si>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</si>
  <si>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</si>
  <si>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</si>
  <si>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</si>
  <si>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</si>
  <si>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</si>
  <si>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</si>
  <si>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</si>
  <si>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</si>
  <si>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</si>
  <si>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</si>
  <si>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</si>
  <si>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</si>
  <si>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</si>
  <si>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</si>
  <si>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</si>
  <si>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</si>
  <si>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</si>
  <si>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</si>
  <si>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</si>
  <si>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</si>
  <si>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</si>
  <si>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</si>
  <si>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</si>
  <si>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</si>
  <si>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</si>
  <si>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</si>
  <si>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</si>
  <si>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</si>
  <si>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</si>
  <si>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</si>
  <si>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</si>
  <si>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</si>
  <si>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</si>
  <si>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</si>
  <si>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</si>
  <si>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</si>
  <si>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</si>
  <si>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</si>
  <si>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</si>
  <si>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</si>
  <si>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</si>
  <si>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</si>
  <si>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</si>
  <si>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</si>
  <si>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</si>
  <si>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</si>
  <si>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</si>
  <si>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</si>
  <si>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</si>
  <si>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</si>
  <si>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</si>
  <si>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</si>
  <si>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</si>
  <si>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</si>
  <si>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</si>
  <si>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</si>
  <si>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</si>
  <si>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</si>
  <si>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</si>
  <si>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</si>
  <si>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</si>
  <si>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</si>
  <si>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</si>
  <si>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</si>
  <si>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</si>
  <si>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</si>
  <si>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</si>
  <si>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</si>
  <si>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</si>
  <si>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</si>
  <si>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</si>
  <si>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</si>
  <si>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</si>
  <si>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</si>
  <si>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</si>
  <si>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</si>
  <si>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</si>
  <si>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</si>
  <si>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</si>
  <si>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</si>
  <si>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</si>
  <si>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</si>
  <si>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</si>
  <si>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</si>
  <si>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</si>
  <si>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</si>
  <si>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</si>
  <si>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</si>
  <si>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</si>
  <si>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</si>
  <si>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</si>
  <si>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</si>
  <si>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</si>
  <si>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</si>
  <si>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</si>
  <si>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</si>
  <si>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</si>
  <si>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</si>
  <si>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</si>
  <si>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</si>
  <si>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</si>
  <si>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</si>
  <si>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</si>
  <si>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</si>
  <si>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</si>
  <si>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</si>
  <si>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</si>
  <si>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</si>
  <si>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</si>
  <si>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</si>
  <si>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</si>
  <si>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</si>
  <si>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</si>
  <si>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</si>
  <si>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</si>
  <si>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</si>
  <si>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</si>
  <si>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</si>
  <si>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</si>
  <si>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</si>
  <si>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</si>
  <si>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</si>
  <si>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</si>
  <si>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</si>
  <si>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</si>
  <si>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</si>
  <si>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</si>
  <si>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</si>
  <si>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</si>
  <si>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</si>
  <si>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</si>
  <si>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</si>
  <si>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</si>
  <si>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</si>
  <si>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</si>
  <si>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</si>
  <si>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</si>
  <si>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</si>
  <si>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</si>
  <si>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</si>
  <si>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</si>
  <si>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</si>
  <si>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</si>
  <si>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</si>
  <si>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</si>
  <si>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</si>
  <si>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</si>
  <si>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</si>
  <si>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</si>
  <si>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</si>
  <si>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</si>
  <si>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</si>
  <si>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</si>
  <si>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</si>
  <si>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</si>
  <si>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</si>
  <si>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</si>
  <si>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</si>
  <si>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</si>
  <si>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</si>
  <si>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</si>
  <si>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</si>
  <si>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</si>
  <si>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</si>
  <si>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</si>
  <si>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</si>
  <si>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</si>
  <si>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</si>
  <si>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</si>
  <si>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</si>
  <si>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</si>
  <si>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</si>
  <si>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</si>
  <si>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</si>
  <si>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</si>
  <si>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</si>
  <si>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</si>
  <si>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</si>
  <si>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</si>
  <si>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</si>
  <si>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</si>
  <si>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</si>
  <si>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</si>
  <si>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</si>
  <si>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</si>
  <si>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</si>
  <si>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</si>
  <si>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</si>
  <si>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</si>
  <si>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</si>
  <si>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</si>
  <si>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</si>
  <si>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</si>
  <si>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</si>
  <si>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</si>
  <si>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</si>
  <si>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</si>
  <si>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</si>
  <si>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</si>
  <si>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</si>
  <si>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</si>
  <si>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</si>
  <si>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</si>
  <si>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</si>
  <si>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</si>
  <si>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</si>
  <si>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</si>
  <si>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</si>
  <si>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</si>
  <si>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</si>
  <si>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</si>
  <si>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</si>
  <si>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</si>
  <si>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</si>
  <si>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</si>
  <si>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</si>
  <si>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</si>
  <si>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</si>
  <si>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</si>
  <si>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</si>
  <si>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</si>
  <si>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</si>
  <si>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</si>
  <si>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</si>
  <si>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</si>
  <si>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</si>
  <si>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</si>
  <si>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</si>
  <si>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</si>
  <si>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</si>
  <si>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</si>
  <si>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</si>
  <si>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</si>
  <si>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</si>
  <si>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</si>
  <si>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</si>
  <si>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</si>
  <si>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</si>
  <si>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</si>
  <si>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</si>
  <si>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</si>
  <si>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</si>
  <si>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</si>
  <si>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</si>
  <si>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</si>
  <si>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</si>
  <si>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</si>
  <si>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</si>
  <si>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</si>
  <si>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</si>
  <si>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</si>
  <si>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</si>
  <si>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</si>
  <si>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</si>
  <si>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</si>
  <si>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</si>
  <si>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</si>
  <si>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</si>
  <si>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</si>
  <si>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</si>
  <si>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</si>
  <si>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</si>
  <si>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</si>
  <si>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</si>
  <si>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</si>
  <si>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</si>
  <si>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</si>
  <si>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</si>
  <si>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</si>
  <si>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</si>
  <si>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</si>
  <si>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</si>
  <si>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</si>
  <si>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</si>
  <si>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</si>
  <si>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</si>
  <si>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</si>
  <si>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</si>
  <si>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</si>
  <si>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</si>
  <si>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</si>
  <si>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</si>
  <si>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</si>
  <si>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</si>
  <si>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</si>
  <si>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</si>
  <si>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</si>
  <si>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</si>
  <si>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</si>
  <si>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</si>
  <si>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</si>
  <si>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</si>
  <si>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</si>
  <si>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</si>
  <si>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</si>
  <si>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</si>
  <si>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</si>
  <si>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</si>
  <si>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</si>
  <si>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</si>
  <si>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</si>
  <si>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</si>
  <si>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</si>
  <si>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</si>
  <si>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</si>
  <si>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</si>
  <si>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</si>
  <si>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</si>
  <si>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</si>
  <si>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</si>
  <si>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</si>
  <si>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</si>
  <si>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</si>
  <si>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</si>
  <si>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</si>
  <si>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</si>
  <si>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</si>
  <si>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</si>
  <si>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</si>
  <si>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</si>
  <si>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</si>
  <si>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</si>
  <si>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</si>
  <si>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</si>
  <si>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</si>
  <si>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</si>
  <si>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</si>
  <si>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</si>
  <si>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</si>
  <si>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</si>
  <si>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</si>
  <si>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</si>
  <si>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</si>
  <si>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</si>
  <si>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</si>
  <si>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</si>
  <si>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</si>
  <si>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</si>
  <si>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</si>
  <si>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</si>
  <si>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</si>
  <si>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</si>
  <si>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</si>
  <si>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</si>
  <si>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</si>
  <si>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</si>
  <si>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</si>
  <si>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</si>
  <si>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</si>
  <si>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</si>
  <si>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</si>
  <si>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</si>
  <si>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</si>
  <si>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</si>
  <si>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</si>
  <si>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</si>
  <si>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</si>
  <si>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</si>
  <si>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</si>
  <si>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</si>
  <si>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</si>
  <si>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</si>
  <si>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</si>
  <si>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</si>
  <si>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</si>
  <si>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</si>
  <si>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</si>
  <si>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</si>
  <si>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</si>
  <si>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</si>
  <si>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</si>
  <si>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</si>
  <si>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</si>
  <si>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</si>
  <si>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</si>
  <si>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</si>
  <si>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</si>
  <si>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</si>
  <si>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</si>
  <si>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</si>
  <si>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</si>
  <si>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</si>
  <si>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</si>
  <si>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</si>
  <si>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</si>
  <si>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</si>
  <si>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</si>
  <si>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</si>
  <si>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</si>
  <si>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</si>
  <si>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</si>
  <si>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</si>
  <si>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</si>
  <si>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</si>
  <si>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</si>
  <si>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</si>
  <si>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</si>
  <si>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</si>
  <si>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</si>
  <si>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</si>
  <si>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</si>
  <si>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</si>
  <si>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</si>
  <si>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</si>
  <si>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</si>
  <si>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</si>
  <si>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</si>
  <si>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</si>
  <si>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</si>
  <si>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</si>
  <si>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</si>
  <si>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</si>
  <si>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</si>
  <si>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</si>
  <si>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</si>
  <si>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</si>
  <si>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</si>
  <si>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</si>
  <si>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</si>
  <si>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</si>
  <si>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</si>
  <si>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</si>
  <si>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</si>
  <si>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</si>
  <si>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</si>
  <si>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</si>
  <si>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</si>
  <si>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</si>
  <si>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</si>
  <si>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</si>
  <si>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</si>
  <si>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</si>
  <si>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</si>
  <si>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</si>
  <si>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</si>
  <si>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</si>
  <si>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</si>
  <si>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</si>
  <si>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</si>
  <si>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</si>
  <si>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</si>
  <si>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</si>
  <si>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</si>
  <si>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</si>
  <si>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</si>
  <si>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</si>
  <si>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</si>
  <si>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</si>
  <si>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</si>
  <si>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</si>
  <si>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</si>
  <si>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</si>
  <si>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</si>
  <si>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</si>
  <si>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</si>
  <si>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</si>
  <si>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</si>
  <si>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</si>
  <si>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</si>
  <si>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</si>
  <si>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</si>
  <si>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</si>
  <si>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</si>
  <si>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</si>
  <si>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</si>
  <si>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</si>
  <si>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</si>
  <si>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</si>
  <si>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</si>
  <si>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</si>
  <si>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</si>
  <si>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</si>
  <si>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</si>
  <si>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</si>
  <si>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</si>
  <si>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</si>
  <si>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</si>
  <si>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</si>
  <si>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</si>
  <si>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</si>
  <si>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</si>
  <si>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</si>
  <si>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</si>
  <si>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</si>
  <si>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</si>
  <si>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</si>
  <si>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</si>
  <si>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</si>
  <si>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</si>
  <si>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</si>
  <si>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</si>
  <si>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</si>
  <si>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</si>
  <si>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</si>
  <si>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</si>
  <si>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</si>
  <si>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</si>
  <si>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</si>
  <si>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</si>
  <si>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</si>
  <si>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</si>
  <si>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</si>
  <si>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</si>
  <si>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</si>
  <si>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</si>
  <si>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</si>
  <si>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</si>
  <si>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</si>
  <si>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</si>
  <si>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</si>
  <si>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</si>
  <si>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</si>
  <si>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</si>
  <si>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</si>
  <si>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</si>
  <si>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</si>
  <si>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</si>
  <si>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</si>
  <si>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</si>
  <si>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</si>
  <si>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</si>
  <si>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</si>
  <si>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</si>
  <si>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</si>
  <si>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</si>
  <si>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</si>
  <si>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</si>
  <si>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</si>
  <si>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</si>
  <si>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</si>
  <si>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</si>
  <si>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</si>
  <si>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</si>
  <si>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</si>
  <si>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</si>
  <si>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</si>
  <si>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</si>
  <si>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</si>
  <si>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</si>
  <si>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</si>
  <si>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</si>
  <si>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</si>
  <si>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</si>
  <si>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</si>
  <si>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</si>
  <si>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</si>
  <si>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</si>
  <si>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</si>
  <si>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</si>
  <si>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</si>
  <si>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</si>
  <si>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</si>
  <si>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</si>
  <si>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</si>
  <si>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</si>
  <si>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</si>
  <si>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</si>
  <si>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</si>
  <si>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</si>
  <si>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</si>
  <si>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</si>
  <si>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</si>
  <si>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</si>
  <si>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</si>
  <si>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</si>
  <si>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</si>
  <si>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</si>
  <si>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</si>
  <si>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</si>
  <si>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</si>
  <si>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</si>
  <si>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</si>
  <si>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</si>
  <si>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</si>
  <si>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</si>
  <si>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</si>
  <si>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</si>
  <si>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</si>
  <si>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</si>
  <si>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</si>
  <si>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</si>
  <si>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</si>
  <si>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</si>
  <si>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</si>
  <si>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</si>
  <si>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</si>
  <si>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</si>
  <si>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</si>
  <si>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</si>
  <si>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</si>
  <si>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</si>
  <si>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</si>
  <si>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</si>
  <si>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</si>
  <si>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</si>
  <si>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</si>
  <si>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</si>
  <si>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</si>
  <si>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</si>
  <si>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</si>
  <si>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</si>
  <si>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</si>
  <si>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</si>
  <si>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</si>
  <si>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</si>
  <si>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</si>
  <si>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</si>
  <si>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</si>
  <si>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</si>
  <si>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</si>
  <si>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</si>
  <si>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</si>
  <si>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</si>
  <si>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</si>
  <si>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</si>
  <si>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</si>
  <si>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</si>
  <si>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</si>
  <si>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</si>
  <si>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</si>
  <si>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</si>
  <si>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</si>
  <si>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</si>
  <si>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</si>
  <si>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</si>
  <si>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</si>
  <si>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</si>
  <si>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</si>
  <si>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</si>
  <si>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</si>
  <si>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</si>
  <si>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</si>
  <si>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</si>
  <si>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</si>
  <si>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</si>
  <si>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</si>
  <si>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</si>
  <si>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</si>
  <si>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</si>
  <si>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</si>
  <si>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</si>
  <si>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</si>
  <si>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</si>
  <si>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</si>
  <si>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</si>
  <si>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</si>
  <si>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</si>
  <si>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</si>
  <si>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</si>
  <si>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</si>
  <si>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</si>
  <si>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</si>
  <si>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</si>
  <si>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</si>
  <si>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</si>
  <si>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</si>
  <si>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</si>
  <si>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</si>
  <si>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</si>
  <si>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</si>
  <si>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</si>
  <si>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</si>
  <si>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</si>
  <si>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</si>
  <si>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</si>
  <si>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</si>
  <si>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</si>
  <si>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</si>
  <si>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</si>
  <si>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</si>
  <si>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</si>
  <si>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</si>
  <si>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</si>
  <si>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</si>
  <si>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</si>
  <si>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</si>
  <si>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</si>
  <si>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</si>
  <si>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</si>
  <si>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</si>
  <si>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</si>
  <si>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</si>
  <si>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</si>
  <si>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</si>
  <si>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</si>
  <si>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</si>
  <si>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</si>
  <si>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</si>
  <si>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</si>
  <si>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</si>
  <si>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</si>
  <si>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</si>
  <si>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</si>
  <si>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</si>
  <si>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</si>
  <si>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</si>
  <si>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</si>
  <si>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</si>
  <si>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</si>
  <si>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</si>
  <si>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</si>
  <si>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</si>
  <si>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</si>
  <si>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</si>
  <si>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</si>
  <si>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</si>
  <si>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</si>
  <si>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</si>
  <si>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</si>
  <si>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</si>
  <si>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</si>
  <si>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</si>
  <si>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</si>
  <si>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</si>
  <si>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</si>
  <si>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</si>
  <si>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</si>
  <si>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</si>
  <si>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</si>
  <si>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</si>
  <si>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</si>
  <si>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</si>
  <si>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</si>
  <si>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</si>
  <si>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</si>
  <si>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</si>
  <si>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</si>
  <si>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</si>
  <si>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</si>
  <si>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</si>
  <si>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</si>
  <si>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</si>
  <si>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</si>
  <si>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</si>
  <si>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</si>
  <si>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</si>
  <si>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</si>
  <si>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</si>
  <si>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</si>
  <si>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</si>
  <si>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</si>
  <si>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</si>
  <si>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</si>
  <si>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</si>
  <si>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</si>
  <si>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</si>
  <si>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</si>
  <si>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</si>
  <si>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</si>
  <si>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</si>
  <si>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</si>
  <si>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</si>
  <si>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</si>
  <si>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</si>
  <si>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</si>
  <si>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</si>
  <si>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</si>
  <si>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</si>
  <si>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</si>
  <si>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</si>
  <si>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</si>
  <si>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</si>
  <si>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</si>
  <si>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</si>
  <si>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</si>
  <si>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</si>
  <si>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</si>
  <si>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</si>
  <si>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</si>
  <si>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</si>
  <si>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</si>
  <si>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</si>
  <si>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</si>
  <si>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</si>
  <si>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</si>
  <si>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</si>
  <si>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</si>
  <si>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</si>
  <si>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</si>
  <si>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</si>
  <si>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</si>
  <si>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</si>
  <si>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</si>
  <si>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</si>
  <si>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</si>
  <si>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</si>
  <si>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</si>
  <si>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</si>
  <si>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</si>
  <si>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</si>
  <si>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</si>
  <si>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</si>
  <si>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</si>
  <si>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</si>
  <si>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</si>
  <si>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</si>
  <si>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</si>
  <si>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</si>
  <si>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</si>
  <si>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</si>
  <si>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</si>
  <si>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</si>
  <si>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</si>
  <si>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</si>
  <si>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</si>
  <si>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</si>
  <si>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</si>
  <si>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</si>
  <si>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</si>
  <si>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</si>
  <si>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</si>
  <si>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</si>
  <si>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</si>
  <si>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</si>
  <si>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</si>
  <si>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</si>
  <si>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</si>
  <si>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</si>
  <si>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</si>
  <si>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</si>
  <si>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</si>
  <si>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</si>
  <si>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</si>
  <si>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</si>
  <si>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</si>
  <si>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</si>
  <si>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</si>
  <si>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</si>
  <si>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</si>
  <si>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</si>
  <si>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</si>
  <si>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</si>
  <si>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</si>
  <si>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</si>
  <si>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</si>
  <si>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</si>
  <si>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</si>
  <si>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</si>
  <si>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</si>
  <si>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</si>
  <si>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</si>
  <si>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</si>
  <si>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</si>
  <si>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</si>
  <si>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</si>
  <si>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</si>
  <si>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</si>
  <si>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</si>
  <si>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</si>
  <si>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</si>
  <si>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</si>
  <si>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</si>
  <si>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</si>
  <si>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</si>
  <si>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</si>
  <si>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</si>
  <si>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</si>
  <si>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</si>
  <si>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</si>
  <si>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</si>
  <si>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</si>
  <si>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</si>
  <si>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</si>
  <si>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</si>
  <si>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</si>
  <si>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</si>
  <si>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</si>
  <si>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</si>
  <si>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</si>
  <si>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</si>
  <si>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</si>
  <si>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</si>
  <si>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</si>
  <si>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</si>
  <si>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</si>
  <si>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</si>
  <si>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</si>
  <si>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</si>
  <si>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</si>
  <si>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</si>
  <si>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</si>
  <si>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</si>
  <si>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</si>
  <si>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</si>
  <si>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</si>
  <si>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</si>
  <si>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</si>
  <si>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</si>
  <si>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</si>
  <si>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</si>
  <si>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</si>
  <si>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</si>
  <si>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</si>
  <si>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</si>
  <si>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</si>
  <si>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</si>
  <si>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</si>
  <si>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</si>
  <si>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</si>
  <si>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</si>
  <si>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</si>
  <si>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</si>
  <si>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</si>
  <si>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</si>
  <si>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</si>
  <si>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</si>
  <si>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</si>
  <si>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</si>
  <si>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</si>
  <si>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</si>
  <si>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</si>
  <si>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</si>
  <si>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</si>
  <si>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</si>
  <si>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</si>
  <si>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</si>
  <si>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</si>
  <si>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</si>
  <si>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</si>
  <si>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</si>
  <si>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</si>
  <si>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</si>
  <si>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</si>
  <si>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</si>
  <si>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</si>
  <si>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</si>
  <si>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</si>
  <si>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</si>
  <si>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</si>
  <si>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</si>
  <si>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</si>
  <si>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</si>
  <si>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</si>
  <si>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</si>
  <si>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</si>
  <si>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</si>
  <si>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</si>
  <si>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</si>
  <si>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</si>
  <si>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</si>
  <si>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</si>
  <si>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</si>
  <si>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</si>
  <si>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</si>
  <si>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</si>
  <si>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</si>
  <si>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</si>
  <si>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</si>
  <si>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</si>
  <si>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</si>
  <si>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</si>
  <si>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</si>
  <si>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</si>
  <si>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</si>
  <si>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</si>
  <si>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</si>
  <si>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</si>
  <si>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</si>
  <si>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</si>
  <si>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</si>
  <si>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</si>
  <si>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</si>
  <si>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</si>
  <si>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</si>
  <si>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</si>
  <si>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</si>
  <si>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</si>
  <si>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</si>
  <si>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</si>
  <si>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</si>
  <si>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</si>
  <si>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</si>
  <si>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</si>
  <si>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</si>
  <si>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</si>
  <si>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</si>
  <si>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</si>
  <si>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</si>
  <si>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</si>
  <si>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</si>
  <si>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</si>
  <si>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</si>
  <si>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</si>
  <si>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</si>
  <si>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</si>
  <si>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</si>
  <si>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</si>
  <si>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</si>
  <si>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</si>
  <si>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</si>
  <si>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</si>
  <si>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</si>
  <si>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</si>
  <si>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</si>
  <si>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</si>
  <si>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</si>
  <si>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</si>
  <si>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</si>
  <si>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</si>
  <si>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</si>
  <si>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</si>
  <si>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</si>
  <si>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</si>
  <si>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</si>
  <si>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</si>
  <si>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</si>
  <si>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</si>
  <si>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</si>
  <si>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</si>
  <si>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</si>
  <si>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</si>
  <si>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</si>
  <si>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</si>
  <si>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</si>
  <si>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</si>
  <si>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</si>
  <si>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</si>
  <si>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</si>
  <si>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</si>
  <si>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</si>
  <si>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</si>
  <si>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</si>
  <si>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</si>
  <si>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</si>
  <si>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</si>
  <si>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</si>
  <si>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</si>
  <si>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</si>
  <si>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</si>
  <si>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</si>
  <si>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</si>
  <si>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</si>
  <si>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</si>
  <si>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</si>
  <si>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</si>
  <si>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</si>
  <si>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</si>
  <si>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</si>
  <si>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</si>
  <si>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</si>
  <si>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</si>
  <si>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</si>
  <si>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</si>
  <si>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</si>
  <si>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</si>
  <si>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</si>
  <si>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</si>
  <si>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</si>
  <si>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</si>
  <si>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</si>
  <si>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</si>
  <si>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</si>
  <si>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</si>
  <si>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</si>
  <si>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</si>
  <si>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</si>
  <si>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</si>
  <si>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</si>
  <si>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</si>
  <si>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</si>
  <si>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</si>
  <si>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</si>
  <si>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</si>
  <si>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</si>
  <si>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</si>
  <si>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</si>
  <si>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</si>
  <si>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</si>
  <si>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</si>
  <si>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</si>
  <si>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</si>
  <si>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</si>
  <si>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</si>
  <si>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</si>
  <si>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</si>
  <si>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</si>
  <si>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</si>
  <si>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</si>
  <si>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</si>
  <si>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</si>
  <si>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</si>
  <si>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</si>
  <si>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</si>
  <si>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</si>
  <si>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</si>
  <si>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</si>
  <si>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</si>
  <si>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</si>
  <si>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</si>
  <si>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</si>
  <si>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</si>
  <si>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</si>
  <si>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</si>
  <si>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</si>
  <si>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</si>
  <si>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</si>
  <si>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</si>
  <si>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</si>
  <si>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</si>
  <si>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</si>
  <si>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</si>
  <si>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</si>
  <si>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</si>
  <si>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</si>
  <si>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</si>
  <si>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</si>
  <si>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</si>
  <si>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</si>
  <si>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</si>
  <si>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</si>
  <si>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</si>
  <si>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</si>
  <si>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</si>
  <si>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</si>
  <si>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</si>
  <si>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</si>
  <si>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</si>
  <si>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</si>
  <si>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</si>
  <si>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</si>
  <si>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</si>
  <si>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</si>
  <si>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</si>
  <si>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</si>
  <si>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</si>
  <si>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</si>
  <si>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</si>
  <si>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</si>
  <si>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</si>
  <si>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</si>
  <si>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</si>
  <si>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</si>
  <si>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</si>
  <si>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</si>
  <si>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</si>
  <si>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</si>
  <si>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</si>
  <si>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</si>
  <si>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</si>
  <si>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</si>
  <si>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</si>
  <si>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</si>
  <si>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</si>
  <si>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</si>
  <si>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</si>
  <si>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</si>
  <si>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</si>
  <si>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</si>
  <si>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</si>
  <si>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</si>
  <si>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</si>
  <si>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</si>
  <si>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</si>
  <si>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</si>
  <si>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</si>
  <si>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</si>
  <si>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</si>
  <si>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</si>
  <si>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</si>
  <si>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</si>
  <si>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</si>
  <si>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</si>
  <si>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</si>
  <si>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</si>
  <si>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</si>
  <si>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</si>
  <si>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</si>
  <si>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</si>
  <si>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</si>
  <si>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</si>
  <si>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</si>
  <si>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</si>
  <si>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</si>
  <si>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</si>
  <si>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</si>
  <si>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</si>
  <si>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</si>
  <si>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</si>
  <si>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</si>
  <si>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</si>
  <si>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</si>
  <si>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</si>
  <si>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</si>
  <si>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</si>
  <si>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</si>
  <si>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</si>
  <si>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</si>
  <si>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</si>
  <si>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</si>
  <si>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</si>
  <si>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</si>
  <si>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</si>
  <si>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</si>
  <si>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</si>
  <si>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</si>
  <si>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</si>
  <si>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</si>
  <si>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</si>
  <si>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</si>
  <si>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</si>
  <si>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</si>
  <si>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</si>
  <si>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</si>
  <si>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</si>
  <si>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</si>
  <si>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</si>
  <si>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</si>
  <si>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</si>
  <si>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</si>
  <si>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</si>
  <si>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</si>
  <si>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</si>
  <si>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</si>
  <si>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</si>
  <si>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</si>
  <si>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</si>
  <si>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</si>
  <si>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</si>
  <si>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</si>
  <si>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</si>
  <si>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</si>
  <si>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</si>
  <si>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</si>
  <si>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</si>
  <si>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</si>
  <si>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</si>
  <si>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</si>
  <si>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</si>
  <si>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</si>
  <si>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</si>
  <si>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</si>
  <si>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</si>
  <si>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</si>
  <si>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</si>
  <si>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</si>
  <si>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</si>
  <si>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</si>
  <si>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</si>
  <si>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</si>
  <si>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</si>
  <si>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</si>
  <si>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</si>
  <si>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</si>
  <si>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</si>
  <si>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</si>
  <si>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</si>
  <si>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</si>
  <si>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</si>
  <si>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</si>
  <si>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</si>
  <si>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</si>
  <si>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</si>
  <si>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</si>
  <si>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</si>
  <si>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</si>
  <si>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</si>
  <si>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</si>
  <si>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</si>
  <si>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</si>
  <si>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</si>
  <si>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</si>
  <si>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</si>
  <si>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</si>
  <si>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</si>
  <si>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</si>
  <si>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</si>
  <si>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</si>
  <si>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</si>
  <si>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</si>
  <si>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</si>
  <si>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</si>
  <si>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</si>
  <si>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</si>
  <si>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</si>
  <si>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</si>
  <si>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</si>
  <si>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</si>
  <si>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</si>
  <si>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</si>
  <si>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</si>
  <si>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</si>
  <si>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</si>
  <si>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</si>
  <si>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</si>
  <si>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</si>
  <si>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</si>
  <si>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</si>
  <si>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</si>
  <si>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</si>
  <si>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</si>
  <si>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</si>
  <si>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</si>
  <si>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</si>
  <si>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</si>
  <si>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</si>
  <si>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</si>
  <si>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</si>
  <si>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</si>
  <si>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</si>
  <si>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</si>
  <si>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</si>
  <si>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</si>
  <si>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</si>
  <si>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</si>
  <si>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</si>
  <si>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</si>
  <si>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</si>
  <si>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</si>
  <si>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</si>
  <si>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</si>
  <si>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</si>
  <si>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</si>
  <si>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</si>
  <si>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</si>
  <si>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</si>
  <si>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</si>
  <si>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</si>
  <si>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</si>
  <si>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</si>
  <si>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</si>
  <si>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</si>
  <si>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</si>
  <si>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</si>
  <si>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</si>
  <si>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</si>
  <si>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</si>
  <si>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</si>
  <si>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</si>
  <si>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</si>
  <si>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</si>
  <si>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</si>
  <si>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</si>
  <si>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</si>
  <si>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</si>
  <si>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</si>
  <si>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</si>
  <si>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</si>
  <si>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</si>
  <si>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</si>
  <si>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</si>
  <si>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</si>
  <si>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</si>
  <si>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</si>
  <si>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</si>
  <si>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</si>
  <si>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</si>
  <si>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</si>
  <si>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</si>
  <si>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</si>
  <si>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</si>
  <si>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</si>
  <si>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</si>
  <si>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</si>
  <si>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</si>
  <si>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</si>
  <si>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</si>
  <si>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</si>
  <si>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</si>
  <si>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</si>
  <si>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</si>
  <si>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</si>
  <si>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</si>
  <si>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</si>
  <si>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</si>
  <si>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</si>
  <si>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</si>
  <si>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</si>
  <si>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</si>
  <si>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</si>
  <si>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</si>
  <si>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</si>
  <si>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</si>
  <si>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</si>
  <si>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</si>
  <si>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</si>
  <si>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</si>
  <si>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</si>
  <si>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</si>
  <si>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</si>
  <si>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</si>
  <si>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</si>
  <si>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</si>
  <si>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</si>
  <si>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</si>
  <si>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</si>
  <si>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</si>
  <si>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</si>
  <si>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</si>
  <si>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</si>
  <si>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</si>
  <si>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</si>
  <si>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</si>
  <si>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</si>
  <si>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</si>
  <si>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</si>
  <si>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</si>
  <si>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</si>
  <si>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</si>
  <si>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</si>
  <si>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</si>
  <si>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</si>
  <si>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</si>
  <si>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</si>
  <si>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</si>
  <si>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</si>
  <si>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</si>
  <si>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</si>
  <si>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</si>
  <si>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</si>
  <si>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</si>
  <si>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</si>
  <si>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</si>
  <si>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</si>
  <si>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</si>
  <si>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</si>
  <si>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</si>
  <si>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</si>
  <si>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</si>
  <si>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</si>
  <si>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</si>
  <si>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</si>
  <si>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</si>
  <si>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</si>
  <si>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</si>
  <si>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</si>
  <si>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</si>
  <si>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</si>
  <si>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</si>
  <si>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</si>
  <si>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</si>
  <si>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</si>
  <si>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</si>
  <si>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</si>
  <si>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</si>
  <si>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</si>
  <si>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</si>
  <si>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</si>
  <si>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</si>
  <si>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</si>
  <si>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</si>
  <si>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</si>
  <si>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</si>
  <si>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</si>
  <si>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</si>
  <si>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</si>
  <si>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</si>
  <si>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</si>
  <si>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</si>
  <si>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</si>
  <si>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</si>
  <si>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</si>
  <si>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</si>
  <si>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</si>
  <si>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</si>
  <si>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</si>
  <si>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</si>
  <si>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</si>
  <si>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</si>
  <si>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</si>
  <si>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</si>
  <si>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</si>
  <si>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</si>
  <si>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</si>
  <si>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</si>
  <si>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</si>
  <si>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</si>
  <si>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</si>
  <si>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</si>
  <si>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</si>
  <si>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</si>
  <si>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</si>
  <si>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</si>
  <si>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</si>
  <si>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</si>
  <si>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</si>
  <si>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</si>
  <si>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</si>
  <si>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</si>
  <si>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</si>
  <si>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</si>
  <si>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</si>
  <si>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</si>
  <si>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</si>
  <si>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</si>
  <si>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</si>
  <si>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</si>
  <si>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</si>
  <si>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</si>
  <si>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</si>
  <si>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</si>
  <si>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</si>
  <si>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</si>
  <si>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</si>
  <si>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</si>
  <si>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</si>
  <si>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</si>
  <si>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</si>
  <si>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</si>
  <si>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</si>
  <si>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</si>
  <si>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</si>
  <si>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</si>
  <si>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</si>
  <si>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</si>
  <si>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</si>
  <si>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</si>
  <si>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</si>
  <si>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</si>
  <si>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</si>
  <si>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</si>
  <si>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</si>
  <si>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</si>
  <si>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</si>
  <si>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</si>
  <si>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</si>
  <si>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</si>
  <si>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</si>
  <si>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</si>
  <si>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</si>
  <si>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</si>
  <si>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</si>
  <si>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</si>
  <si>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</si>
  <si>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</si>
  <si>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</si>
  <si>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</si>
  <si>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</si>
  <si>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</si>
  <si>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</si>
  <si>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</si>
  <si>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</si>
  <si>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</si>
  <si>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</si>
  <si>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</si>
  <si>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</si>
  <si>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</si>
  <si>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</si>
  <si>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</si>
  <si>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</si>
  <si>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</si>
  <si>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</si>
  <si>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</si>
  <si>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</si>
  <si>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</si>
  <si>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</si>
  <si>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</si>
  <si>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</si>
  <si>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</si>
  <si>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</si>
  <si>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</si>
  <si>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</si>
  <si>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</si>
  <si>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</si>
  <si>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</si>
  <si>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</si>
  <si>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</si>
  <si>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</si>
  <si>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</si>
  <si>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</si>
  <si>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</si>
  <si>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</si>
  <si>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</si>
  <si>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</si>
  <si>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</si>
  <si>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</si>
  <si>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</si>
  <si>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</si>
  <si>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</si>
  <si>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</si>
  <si>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</si>
  <si>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</si>
  <si>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</si>
  <si>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</si>
  <si>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</si>
  <si>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</si>
  <si>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</si>
  <si>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</si>
  <si>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</si>
  <si>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</si>
  <si>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</si>
  <si>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</si>
  <si>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</si>
  <si>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</si>
  <si>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</si>
  <si>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</si>
  <si>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</si>
  <si>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</si>
  <si>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</si>
  <si>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</si>
  <si>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</si>
  <si>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</si>
  <si>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</si>
  <si>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</si>
  <si>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</si>
  <si>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</si>
  <si>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</si>
  <si>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</si>
  <si>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</si>
  <si>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</si>
  <si>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</si>
  <si>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</si>
  <si>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</si>
  <si>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</si>
  <si>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</si>
  <si>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</si>
  <si>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</si>
  <si>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</si>
  <si>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</si>
  <si>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</si>
  <si>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</si>
  <si>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</si>
  <si>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</si>
  <si>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</si>
  <si>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</si>
  <si>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</si>
  <si>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</si>
  <si>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</si>
  <si>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</si>
  <si>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</si>
  <si>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</si>
  <si>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</si>
  <si>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</si>
  <si>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</si>
  <si>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</si>
  <si>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</si>
  <si>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</si>
  <si>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</si>
  <si>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</si>
  <si>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</si>
  <si>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</si>
  <si>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</si>
  <si>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</si>
  <si>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</si>
  <si>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</si>
  <si>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</si>
  <si>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</si>
  <si>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</si>
  <si>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</si>
  <si>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</si>
  <si>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</si>
  <si>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</si>
  <si>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</si>
  <si>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</si>
  <si>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</si>
  <si>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</si>
  <si>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</si>
  <si>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</si>
  <si>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</si>
  <si>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</si>
  <si>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</si>
  <si>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</si>
  <si>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</si>
  <si>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</si>
  <si>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</si>
  <si>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</si>
  <si>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</si>
  <si>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</si>
  <si>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</si>
  <si>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</si>
  <si>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</si>
  <si>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</si>
  <si>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</si>
  <si>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</si>
  <si>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</si>
  <si>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</si>
  <si>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</si>
  <si>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</si>
  <si>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</si>
  <si>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</si>
  <si>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</si>
  <si>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</si>
  <si>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</si>
  <si>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</si>
  <si>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</si>
  <si>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</si>
  <si>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</si>
  <si>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</si>
  <si>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</si>
  <si>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</si>
  <si>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</si>
  <si>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</si>
  <si>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</si>
  <si>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</si>
  <si>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</si>
  <si>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</si>
  <si>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</si>
  <si>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</si>
  <si>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</si>
  <si>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</si>
  <si>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</si>
  <si>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</si>
  <si>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</si>
  <si>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</si>
  <si>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</si>
  <si>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</si>
  <si>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</si>
  <si>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</si>
  <si>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</si>
  <si>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</si>
  <si>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</si>
  <si>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</si>
  <si>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</si>
  <si>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</si>
  <si>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</si>
  <si>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</si>
  <si>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</si>
  <si>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</si>
  <si>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</si>
  <si>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</si>
  <si>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</si>
  <si>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</si>
  <si>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</si>
  <si>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</si>
  <si>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</si>
  <si>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</si>
  <si>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</si>
  <si>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</si>
  <si>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</si>
  <si>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</si>
  <si>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</si>
  <si>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</si>
  <si>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</si>
  <si>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</si>
  <si>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</si>
  <si>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</si>
  <si>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</si>
  <si>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</si>
  <si>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</si>
  <si>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</si>
  <si>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</si>
  <si>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</si>
  <si>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</si>
  <si>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</si>
  <si>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</si>
  <si>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</si>
  <si>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</si>
  <si>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</si>
  <si>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</si>
  <si>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</si>
  <si>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</si>
  <si>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</si>
  <si>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</si>
  <si>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</si>
  <si>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</si>
  <si>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</si>
  <si>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</si>
  <si>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</si>
  <si>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</si>
  <si>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</si>
  <si>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</si>
  <si>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</si>
  <si>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</si>
  <si>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</si>
  <si>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</si>
  <si>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</si>
  <si>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</si>
  <si>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</si>
  <si>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</si>
  <si>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</si>
  <si>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</si>
  <si>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</si>
  <si>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</si>
  <si>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</si>
  <si>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</si>
  <si>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</si>
  <si>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</si>
  <si>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</si>
  <si>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</si>
  <si>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</si>
  <si>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</si>
  <si>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</si>
  <si>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</si>
  <si>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</si>
  <si>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</si>
  <si>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</si>
  <si>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</si>
  <si>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</si>
  <si>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</si>
  <si>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</si>
  <si>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</si>
  <si>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</si>
  <si>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</si>
  <si>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</si>
  <si>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</si>
  <si>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</si>
  <si>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</si>
  <si>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</si>
  <si>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</si>
  <si>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</si>
  <si>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</si>
  <si>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</si>
  <si>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</si>
  <si>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</si>
  <si>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</si>
  <si>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</si>
  <si>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</si>
  <si>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</si>
  <si>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</si>
  <si>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</si>
  <si>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</si>
  <si>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</si>
  <si>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</si>
  <si>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</si>
  <si>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</si>
  <si>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</si>
  <si>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</si>
  <si>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</si>
  <si>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</si>
  <si>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</si>
  <si>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</si>
  <si>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</si>
  <si>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</si>
  <si>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</si>
  <si>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</si>
  <si>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</si>
  <si>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</si>
  <si>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</si>
  <si>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</si>
  <si>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</si>
  <si>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</si>
  <si>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</si>
  <si>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</si>
  <si>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</si>
  <si>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</si>
  <si>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</si>
  <si>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</si>
  <si>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</si>
  <si>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</si>
  <si>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</si>
  <si>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</si>
  <si>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</si>
  <si>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</si>
  <si>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</si>
  <si>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</si>
  <si>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</si>
  <si>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</si>
  <si>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</si>
  <si>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</si>
  <si>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</si>
  <si>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</si>
  <si>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</si>
  <si>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</si>
  <si>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</si>
  <si>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</si>
  <si>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</si>
  <si>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</si>
  <si>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</si>
  <si>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</si>
  <si>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</si>
  <si>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</si>
  <si>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</si>
  <si>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</si>
  <si>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</si>
  <si>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</si>
  <si>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</si>
  <si>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</si>
  <si>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</si>
  <si>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</si>
  <si>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</si>
  <si>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</si>
  <si>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</si>
  <si>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</si>
  <si>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</si>
  <si>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</si>
  <si>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</si>
  <si>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</si>
  <si>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</si>
  <si>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</si>
  <si>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</si>
  <si>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</si>
  <si>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</si>
  <si>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</si>
  <si>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</si>
  <si>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</si>
  <si>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</si>
  <si>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</si>
  <si>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</si>
  <si>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</si>
  <si>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</si>
  <si>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</si>
  <si>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</si>
  <si>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</si>
  <si>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</si>
  <si>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</si>
  <si>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</si>
  <si>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</si>
  <si>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</si>
  <si>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</si>
  <si>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</si>
  <si>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</si>
  <si>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</si>
  <si>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</si>
  <si>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</si>
  <si>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</si>
  <si>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</si>
  <si>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</si>
  <si>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</si>
  <si>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</si>
  <si>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</si>
  <si>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</si>
  <si>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</si>
  <si>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</si>
  <si>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</si>
  <si>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</si>
  <si>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</si>
  <si>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</si>
  <si>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</si>
  <si>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</si>
  <si>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</si>
  <si>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</si>
  <si>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</si>
  <si>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</si>
  <si>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</si>
  <si>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</si>
  <si>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</si>
  <si>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</si>
  <si>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</si>
  <si>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</si>
  <si>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</si>
  <si>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</si>
  <si>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</si>
  <si>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</si>
  <si>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</si>
  <si>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</si>
  <si>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</si>
  <si>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</si>
  <si>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</si>
  <si>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</si>
  <si>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</si>
  <si>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</si>
  <si>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</si>
  <si>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</si>
  <si>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</si>
  <si>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</si>
  <si>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</si>
  <si>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</si>
  <si>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</si>
  <si>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</si>
  <si>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</si>
  <si>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</si>
  <si>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</si>
  <si>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</si>
  <si>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</si>
  <si>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</si>
  <si>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</si>
  <si>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</si>
  <si>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</si>
  <si>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</si>
  <si>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</si>
  <si>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</si>
  <si>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</si>
  <si>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</si>
  <si>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</si>
  <si>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</si>
  <si>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</si>
  <si>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</si>
  <si>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</si>
  <si>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</si>
  <si>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</si>
  <si>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</si>
  <si>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</si>
  <si>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</si>
  <si>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</si>
  <si>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</si>
  <si>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</si>
  <si>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</si>
  <si>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</si>
  <si>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</si>
  <si>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</si>
  <si>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</si>
  <si>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</si>
  <si>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</si>
  <si>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</si>
  <si>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</si>
  <si>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</si>
  <si>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</si>
  <si>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</si>
  <si>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</si>
  <si>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</si>
  <si>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</si>
  <si>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</si>
  <si>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</si>
  <si>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</si>
  <si>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</si>
  <si>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</si>
  <si>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</si>
  <si>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</si>
  <si>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</si>
  <si>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</si>
  <si>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</si>
  <si>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</si>
  <si>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</si>
  <si>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</si>
  <si>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</si>
  <si>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</si>
  <si>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</si>
  <si>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</si>
  <si>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</si>
  <si>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</si>
  <si>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</si>
  <si>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</si>
  <si>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</si>
  <si>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</si>
  <si>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</si>
  <si>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</si>
  <si>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</si>
  <si>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</si>
  <si>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</si>
  <si>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</si>
  <si>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</si>
  <si>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</si>
  <si>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</si>
  <si>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</si>
  <si>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</si>
  <si>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</si>
  <si>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</si>
  <si>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</si>
  <si>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</si>
  <si>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</si>
  <si>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</si>
  <si>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</si>
  <si>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</si>
  <si>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</si>
  <si>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</si>
  <si>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</si>
  <si>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</si>
  <si>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</si>
  <si>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</si>
  <si>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</si>
  <si>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</si>
  <si>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</si>
  <si>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</si>
  <si>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</si>
  <si>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</si>
  <si>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</si>
  <si>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</si>
  <si>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</si>
  <si>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</si>
  <si>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</si>
  <si>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</si>
  <si>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</si>
  <si>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</si>
  <si>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</si>
  <si>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</si>
  <si>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</si>
  <si>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</si>
  <si>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</si>
  <si>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</si>
  <si>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</si>
  <si>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</si>
  <si>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</si>
  <si>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</si>
  <si>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</si>
  <si>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</si>
  <si>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</si>
  <si>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</si>
  <si>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</si>
  <si>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</si>
  <si>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</si>
  <si>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</si>
  <si>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</si>
  <si>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</si>
  <si>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</si>
  <si>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</si>
  <si>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</si>
  <si>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</si>
  <si>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</si>
  <si>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</si>
  <si>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</si>
  <si>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</si>
  <si>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</si>
  <si>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</si>
  <si>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</si>
  <si>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</si>
  <si>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</si>
  <si>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</si>
  <si>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</si>
  <si>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</si>
  <si>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</si>
  <si>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</si>
  <si>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</si>
  <si>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</si>
  <si>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</si>
  <si>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</si>
  <si>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</si>
  <si>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</si>
  <si>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</si>
  <si>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</si>
  <si>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</si>
  <si>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</si>
  <si>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</si>
  <si>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</si>
  <si>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</si>
  <si>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</si>
  <si>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</si>
  <si>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</si>
  <si>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</si>
  <si>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</si>
  <si>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</si>
  <si>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</si>
  <si>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</si>
  <si>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</si>
  <si>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</si>
  <si>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</si>
  <si>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</si>
  <si>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</si>
  <si>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</si>
  <si>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</si>
  <si>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</si>
  <si>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</si>
  <si>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</si>
  <si>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</si>
  <si>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</si>
  <si>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</si>
  <si>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</si>
  <si>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</si>
  <si>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</si>
  <si>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</si>
  <si>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</si>
  <si>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</si>
  <si>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</si>
  <si>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</si>
  <si>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</si>
  <si>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</si>
  <si>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</si>
  <si>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</si>
  <si>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</si>
  <si>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</si>
  <si>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</si>
  <si>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</si>
  <si>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</si>
  <si>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</si>
  <si>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</si>
  <si>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</si>
  <si>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</si>
  <si>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</si>
  <si>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</si>
  <si>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</si>
  <si>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</si>
  <si>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</si>
  <si>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</si>
  <si>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</si>
  <si>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</si>
  <si>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</si>
  <si>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</si>
  <si>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</si>
  <si>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</si>
  <si>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</si>
  <si>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</si>
  <si>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</si>
  <si>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</si>
  <si>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</si>
  <si>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</si>
  <si>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</si>
  <si>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</si>
  <si>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</si>
  <si>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</si>
  <si>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</si>
  <si>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</si>
  <si>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</si>
  <si>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</si>
  <si>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</si>
  <si>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</si>
  <si>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</si>
  <si>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</si>
  <si>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</si>
  <si>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</si>
  <si>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</si>
  <si>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</si>
  <si>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</si>
  <si>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</si>
  <si>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</si>
  <si>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</si>
  <si>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</si>
  <si>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</si>
  <si>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</si>
  <si>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</si>
  <si>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</si>
  <si>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</si>
  <si>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</si>
  <si>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</si>
  <si>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</si>
  <si>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</si>
  <si>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</si>
  <si>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</si>
  <si>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</si>
  <si>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</si>
  <si>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</si>
  <si>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</si>
  <si>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</si>
  <si>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</si>
  <si>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</si>
  <si>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</si>
  <si>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</si>
  <si>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</si>
  <si>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</si>
  <si>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</si>
  <si>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</si>
  <si>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</si>
  <si>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</si>
  <si>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</si>
  <si>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</si>
  <si>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</si>
  <si>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</si>
  <si>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</si>
  <si>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</si>
  <si>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</si>
  <si>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</si>
  <si>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</si>
  <si>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</si>
  <si>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</si>
  <si>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</si>
  <si>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</si>
  <si>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</si>
  <si>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</si>
  <si>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</si>
  <si>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</si>
  <si>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</si>
  <si>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</si>
  <si>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</si>
  <si>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</si>
  <si>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</si>
  <si>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</si>
  <si>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</si>
  <si>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</si>
  <si>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</si>
  <si>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</si>
  <si>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</si>
  <si>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</si>
  <si>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</si>
  <si>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</si>
  <si>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</si>
  <si>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</si>
  <si>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</si>
  <si>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</si>
  <si>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</si>
  <si>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</si>
  <si>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</si>
  <si>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</si>
  <si>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</si>
  <si>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</si>
  <si>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</si>
  <si>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</si>
  <si>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</si>
  <si>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</si>
  <si>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</si>
  <si>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</si>
  <si>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</si>
  <si>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</si>
  <si>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</si>
  <si>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</si>
  <si>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</si>
  <si>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</si>
  <si>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</si>
  <si>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</si>
  <si>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</si>
  <si>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</si>
  <si>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</si>
  <si>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</si>
  <si>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</si>
  <si>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</si>
  <si>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</si>
  <si>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</si>
  <si>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</si>
  <si>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</si>
  <si>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</si>
  <si>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</si>
  <si>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</si>
  <si>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</si>
  <si>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</si>
  <si>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</si>
  <si>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</si>
  <si>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</si>
  <si>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</si>
  <si>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</si>
  <si>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</si>
  <si>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</si>
  <si>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</si>
  <si>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</si>
  <si>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</si>
  <si>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</si>
  <si>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</si>
  <si>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</si>
  <si>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</si>
  <si>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</si>
  <si>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</si>
  <si>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</si>
  <si>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</si>
  <si>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</si>
  <si>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</si>
  <si>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</si>
  <si>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</si>
  <si>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</si>
  <si>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</si>
  <si>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</si>
  <si>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</si>
  <si>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</si>
  <si>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</si>
  <si>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</si>
  <si>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</si>
  <si>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</si>
  <si>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</si>
  <si>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</si>
  <si>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</si>
  <si>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</si>
  <si>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</si>
  <si>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</si>
  <si>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</si>
  <si>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</si>
  <si>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</si>
  <si>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</si>
  <si>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</si>
  <si>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</si>
  <si>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</si>
  <si>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</si>
  <si>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</si>
  <si>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</si>
  <si>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</si>
  <si>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</si>
  <si>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</si>
  <si>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</si>
  <si>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</si>
  <si>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</si>
  <si>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</si>
  <si>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</si>
  <si>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</si>
  <si>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</si>
  <si>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</si>
  <si>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</si>
  <si>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</si>
  <si>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</si>
  <si>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</si>
  <si>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</si>
  <si>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</si>
  <si>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</si>
  <si>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</si>
  <si>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</si>
  <si>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</si>
  <si>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</si>
  <si>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</si>
  <si>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</si>
  <si>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</si>
  <si>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</si>
  <si>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</si>
  <si>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</si>
  <si>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</si>
  <si>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</si>
  <si>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</si>
  <si>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</si>
  <si>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</si>
  <si>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</si>
  <si>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</si>
  <si>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</si>
  <si>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</si>
  <si>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</si>
  <si>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</si>
  <si>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</si>
  <si>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</si>
  <si>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</si>
  <si>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</si>
  <si>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</si>
  <si>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</si>
  <si>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</si>
  <si>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</si>
  <si>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</si>
  <si>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</si>
  <si>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</si>
  <si>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</si>
  <si>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</si>
  <si>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</si>
  <si>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</si>
  <si>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</si>
  <si>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</si>
  <si>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</si>
  <si>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</si>
  <si>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</si>
  <si>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</si>
  <si>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</si>
  <si>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</si>
  <si>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</si>
  <si>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</si>
  <si>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</si>
  <si>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</si>
  <si>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</si>
  <si>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</si>
  <si>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</si>
  <si>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</si>
  <si>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</si>
  <si>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</si>
  <si>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</si>
  <si>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</si>
  <si>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</si>
  <si>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</si>
  <si>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</si>
  <si>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</si>
  <si>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</si>
  <si>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</si>
  <si>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</si>
  <si>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</si>
  <si>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</si>
  <si>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</si>
  <si>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</si>
  <si>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</si>
  <si>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</si>
  <si>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</si>
  <si>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</si>
  <si>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</si>
  <si>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</si>
  <si>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</si>
  <si>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</si>
  <si>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</si>
  <si>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</si>
  <si>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</si>
  <si>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</si>
  <si>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</si>
  <si>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</si>
  <si>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</si>
  <si>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</si>
  <si>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</si>
  <si>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</si>
  <si>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</si>
  <si>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</si>
  <si>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</si>
  <si>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</si>
  <si>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</si>
  <si>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</si>
  <si>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</si>
  <si>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</si>
  <si>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</si>
  <si>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</si>
  <si>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</si>
  <si>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</si>
  <si>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</si>
  <si>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</si>
  <si>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</si>
  <si>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</si>
  <si>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</si>
  <si>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</si>
  <si>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</si>
  <si>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</si>
  <si>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</si>
  <si>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</si>
  <si>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</si>
  <si>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</si>
  <si>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</si>
  <si>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</si>
  <si>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</si>
  <si>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</si>
  <si>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</si>
  <si>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</si>
  <si>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</si>
  <si>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</si>
  <si>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</si>
  <si>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</si>
  <si>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</si>
  <si>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</si>
  <si>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</si>
  <si>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</si>
  <si>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</si>
  <si>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</si>
  <si>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</si>
  <si>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</si>
  <si>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</si>
  <si>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</si>
  <si>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</si>
  <si>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</si>
  <si>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</si>
  <si>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</si>
  <si>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</si>
  <si>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</si>
  <si>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</si>
  <si>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</si>
  <si>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</si>
  <si>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</si>
  <si>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</si>
  <si>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</si>
  <si>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</si>
  <si>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</si>
  <si>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</si>
  <si>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</si>
  <si>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</si>
  <si>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</si>
  <si>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</si>
  <si>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</si>
  <si>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</si>
  <si>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</si>
  <si>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</si>
  <si>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</si>
  <si>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</si>
  <si>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</si>
  <si>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</si>
  <si>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</si>
  <si>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</si>
  <si>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</si>
  <si>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</si>
  <si>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</si>
  <si>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</si>
  <si>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</si>
  <si>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</si>
  <si>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</si>
  <si>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</si>
  <si>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</si>
  <si>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</si>
  <si>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</si>
  <si>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</si>
  <si>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</si>
  <si>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</si>
  <si>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</si>
  <si>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</si>
  <si>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</si>
  <si>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</si>
  <si>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</si>
  <si>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</si>
  <si>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</si>
  <si>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</si>
  <si>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</si>
  <si>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</si>
  <si>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</si>
  <si>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</si>
  <si>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</si>
  <si>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</si>
  <si>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</si>
  <si>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</si>
  <si>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</si>
  <si>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</si>
  <si>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</si>
  <si>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</si>
  <si>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</si>
  <si>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</si>
  <si>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</si>
  <si>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</si>
  <si>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</si>
  <si>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</si>
  <si>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</si>
  <si>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</si>
  <si>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</si>
  <si>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</si>
  <si>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</si>
  <si>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</si>
  <si>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</si>
  <si>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</si>
  <si>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</si>
  <si>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</si>
  <si>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</si>
  <si>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</si>
  <si>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</si>
  <si>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</si>
  <si>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</si>
  <si>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</si>
  <si>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</si>
  <si>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</si>
  <si>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</si>
  <si>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</si>
  <si>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</si>
  <si>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</si>
  <si>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</si>
  <si>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</si>
  <si>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</si>
  <si>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</si>
  <si>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</si>
  <si>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</si>
  <si>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</si>
  <si>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</si>
  <si>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</si>
  <si>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</si>
  <si>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</si>
  <si>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</si>
  <si>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</si>
  <si>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</si>
  <si>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</si>
  <si>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</si>
  <si>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</si>
  <si>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</si>
  <si>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</si>
  <si>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</si>
  <si>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</si>
  <si>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</si>
  <si>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</si>
  <si>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</si>
  <si>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</si>
  <si>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</si>
  <si>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</si>
  <si>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</si>
  <si>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</si>
  <si>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</si>
  <si>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</si>
  <si>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</si>
  <si>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</si>
  <si>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</si>
  <si>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</si>
  <si>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</si>
  <si>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</si>
  <si>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</si>
  <si>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</si>
  <si>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</si>
  <si>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</si>
  <si>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</si>
  <si>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</si>
  <si>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</si>
  <si>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</si>
  <si>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</si>
  <si>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</si>
  <si>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</si>
  <si>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</si>
  <si>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</si>
  <si>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</si>
  <si>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</si>
  <si>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</si>
  <si>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</si>
  <si>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</si>
  <si>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</si>
  <si>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</si>
  <si>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</si>
  <si>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</si>
  <si>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</si>
  <si>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</si>
  <si>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</si>
  <si>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</si>
  <si>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</si>
  <si>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</si>
  <si>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</si>
  <si>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</si>
  <si>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</si>
  <si>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</si>
  <si>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</si>
  <si>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</si>
  <si>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</si>
  <si>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</si>
  <si>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</si>
  <si>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</si>
  <si>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</si>
  <si>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</si>
  <si>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</si>
  <si>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</si>
  <si>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</si>
  <si>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</si>
  <si>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</si>
  <si>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</si>
  <si>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</si>
  <si>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</si>
  <si>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</si>
  <si>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</si>
  <si>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</si>
  <si>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</si>
  <si>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</si>
  <si>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</si>
  <si>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</si>
  <si>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</si>
  <si>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</si>
  <si>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</si>
  <si>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</si>
  <si>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</si>
  <si>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</si>
  <si>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</si>
  <si>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</si>
  <si>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</si>
  <si>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</si>
  <si>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</si>
  <si>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</si>
  <si>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</si>
  <si>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</si>
  <si>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</si>
  <si>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</si>
  <si>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</si>
  <si>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</si>
  <si>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</si>
  <si>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</si>
  <si>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</si>
  <si>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</si>
  <si>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</si>
  <si>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</si>
  <si>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</si>
  <si>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</si>
  <si>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</si>
  <si>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</si>
  <si>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</si>
  <si>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</si>
  <si>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</si>
  <si>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</si>
  <si>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</si>
  <si>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</si>
  <si>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</si>
  <si>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</si>
  <si>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</si>
  <si>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</si>
  <si>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</si>
  <si>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</si>
  <si>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</si>
  <si>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</si>
  <si>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</si>
  <si>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</si>
  <si>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</si>
  <si>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</si>
  <si>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</si>
  <si>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</si>
  <si>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</si>
  <si>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</si>
  <si>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</si>
  <si>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</si>
  <si>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</si>
  <si>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</si>
  <si>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</si>
  <si>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</si>
  <si>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</si>
  <si>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</si>
  <si>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</si>
  <si>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</si>
  <si>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</si>
  <si>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</si>
  <si>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</si>
  <si>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</si>
  <si>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</si>
  <si>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</si>
  <si>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</si>
  <si>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</si>
  <si>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</si>
  <si>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</si>
  <si>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</si>
  <si>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</si>
  <si>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</si>
  <si>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</si>
  <si>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</si>
  <si>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</si>
  <si>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</si>
  <si>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</si>
  <si>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</si>
  <si>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</si>
  <si>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</si>
  <si>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</si>
  <si>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</si>
  <si>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</si>
  <si>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</si>
  <si>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</si>
  <si>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</si>
  <si>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</si>
  <si>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</si>
  <si>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</si>
  <si>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</si>
  <si>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</si>
  <si>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</si>
  <si>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</si>
  <si>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</si>
  <si>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</si>
  <si>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</si>
  <si>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</si>
  <si>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</si>
  <si>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</si>
  <si>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</si>
  <si>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</si>
  <si>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</si>
  <si>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</si>
  <si>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</si>
  <si>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</si>
  <si>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</si>
  <si>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</si>
  <si>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</si>
  <si>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</si>
  <si>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</si>
  <si>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</si>
  <si>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</si>
  <si>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</si>
  <si>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</si>
  <si>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</si>
  <si>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</si>
  <si>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</si>
  <si>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</si>
  <si>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</si>
  <si>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</si>
  <si>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</si>
  <si>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</si>
  <si>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</si>
  <si>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</si>
  <si>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</si>
  <si>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</si>
  <si>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</si>
  <si>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</si>
  <si>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</si>
  <si>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</si>
  <si>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</si>
  <si>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</si>
  <si>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</si>
  <si>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</si>
  <si>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</si>
  <si>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</si>
  <si>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</si>
  <si>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</si>
  <si>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</si>
  <si>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</si>
  <si>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</si>
  <si>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</si>
  <si>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</si>
  <si>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</si>
  <si>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</si>
  <si>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</si>
  <si>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</si>
  <si>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</si>
  <si>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</si>
  <si>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</si>
  <si>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</si>
  <si>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</si>
  <si>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</si>
  <si>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</si>
  <si>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</si>
  <si>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</si>
  <si>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</si>
  <si>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</si>
  <si>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</si>
  <si>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</si>
  <si>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</si>
  <si>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</si>
  <si>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</si>
  <si>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</si>
  <si>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</si>
  <si>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</si>
  <si>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</si>
  <si>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</si>
  <si>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</si>
  <si>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</si>
  <si>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</si>
  <si>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</si>
  <si>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</si>
  <si>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</si>
  <si>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</si>
  <si>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</si>
  <si>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</si>
  <si>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</si>
  <si>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</si>
  <si>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</si>
  <si>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</si>
  <si>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</si>
  <si>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</si>
  <si>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</si>
  <si>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</si>
  <si>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</si>
  <si>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</si>
  <si>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</si>
  <si>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</si>
  <si>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</si>
  <si>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</si>
  <si>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</si>
  <si>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</si>
  <si>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</si>
  <si>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</si>
  <si>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</si>
  <si>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</si>
  <si>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</si>
  <si>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</si>
  <si>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</si>
  <si>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</si>
  <si>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</si>
  <si>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</si>
  <si>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</si>
  <si>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</si>
  <si>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</si>
  <si>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</si>
  <si>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</si>
  <si>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</si>
  <si>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</si>
  <si>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</si>
  <si>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</si>
  <si>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</si>
  <si>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</si>
  <si>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</si>
  <si>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</si>
  <si>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</si>
  <si>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</si>
  <si>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</si>
  <si>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</si>
  <si>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</si>
  <si>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</si>
  <si>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</si>
  <si>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</si>
  <si>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</si>
  <si>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</si>
  <si>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</si>
  <si>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</si>
  <si>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</si>
  <si>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</si>
  <si>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</si>
  <si>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</si>
  <si>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</si>
  <si>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</si>
  <si>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</si>
  <si>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</si>
  <si>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</si>
  <si>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</si>
  <si>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</si>
  <si>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</si>
  <si>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</si>
  <si>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</si>
  <si>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</si>
  <si>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</si>
  <si>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</si>
  <si>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</si>
  <si>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</si>
  <si>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</si>
  <si>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</si>
  <si>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</si>
  <si>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</si>
  <si>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</si>
  <si>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</si>
  <si>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</si>
  <si>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</si>
  <si>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</si>
  <si>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</si>
  <si>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</si>
  <si>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</si>
  <si>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</si>
  <si>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</si>
  <si>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</si>
  <si>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</si>
  <si>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</si>
  <si>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</si>
  <si>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</si>
  <si>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</si>
  <si>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</si>
  <si>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</si>
  <si>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</si>
  <si>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</si>
  <si>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</si>
  <si>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</si>
  <si>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</si>
  <si>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</si>
  <si>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</si>
  <si>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</si>
  <si>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</si>
  <si>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</si>
  <si>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</si>
  <si>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</si>
  <si>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</si>
  <si>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</si>
  <si>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</si>
  <si>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</si>
  <si>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</si>
  <si>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</si>
  <si>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</si>
  <si>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</si>
  <si>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</si>
  <si>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</si>
  <si>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</si>
  <si>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</si>
  <si>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</si>
  <si>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</si>
  <si>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</si>
  <si>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</si>
  <si>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</si>
  <si>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</si>
  <si>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</si>
  <si>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</si>
  <si>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</si>
  <si>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</si>
  <si>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</si>
  <si>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</si>
  <si>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</si>
  <si>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</si>
  <si>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</si>
  <si>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</si>
  <si>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</si>
  <si>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</si>
  <si>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</si>
  <si>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</si>
  <si>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</si>
  <si>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</si>
  <si>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</si>
  <si>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</si>
  <si>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</si>
  <si>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</si>
  <si>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</si>
  <si>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</si>
  <si>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</si>
  <si>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</si>
  <si>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</si>
  <si>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</si>
  <si>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</si>
  <si>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</si>
  <si>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</si>
  <si>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</si>
  <si>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</si>
  <si>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</si>
  <si>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</si>
  <si>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</si>
  <si>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</si>
  <si>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</si>
  <si>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</si>
  <si>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</si>
  <si>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</si>
  <si>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</si>
  <si>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</si>
  <si>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</si>
  <si>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</si>
  <si>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</si>
  <si>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</si>
  <si>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</si>
  <si>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</si>
  <si>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</si>
  <si>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</si>
  <si>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</si>
  <si>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</si>
  <si>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</si>
  <si>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</si>
  <si>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</si>
  <si>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</si>
  <si>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</si>
  <si>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</si>
  <si>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</si>
  <si>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</si>
  <si>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</si>
  <si>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</si>
  <si>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</si>
  <si>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</si>
  <si>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</si>
  <si>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</si>
  <si>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</si>
  <si>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</si>
  <si>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</si>
  <si>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</si>
  <si>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</si>
  <si>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</si>
  <si>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</si>
  <si>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</si>
  <si>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</si>
  <si>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</si>
  <si>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</si>
  <si>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</si>
  <si>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</si>
  <si>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</si>
  <si>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</si>
  <si>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</si>
  <si>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</si>
  <si>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</si>
  <si>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</si>
  <si>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</si>
  <si>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</si>
  <si>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</si>
  <si>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</si>
  <si>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</si>
  <si>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</si>
  <si>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</si>
  <si>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</si>
  <si>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</si>
  <si>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</si>
  <si>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</si>
  <si>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</si>
  <si>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</si>
  <si>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</si>
  <si>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</si>
  <si>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</si>
  <si>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</si>
  <si>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</si>
  <si>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</si>
  <si>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</si>
  <si>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</si>
  <si>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</si>
  <si>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</si>
  <si>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</si>
  <si>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</si>
  <si>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</si>
  <si>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</si>
  <si>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</si>
  <si>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</si>
  <si>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</si>
  <si>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</si>
  <si>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</si>
  <si>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</si>
  <si>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</si>
  <si>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</si>
  <si>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</si>
  <si>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</si>
  <si>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</si>
  <si>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</si>
  <si>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</si>
  <si>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</si>
  <si>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</si>
  <si>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</si>
  <si>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</si>
  <si>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</si>
  <si>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</si>
  <si>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</si>
  <si>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</si>
  <si>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</si>
  <si>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</si>
  <si>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</si>
  <si>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</si>
  <si>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</si>
  <si>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</si>
  <si>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</si>
  <si>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</si>
  <si>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</si>
  <si>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</si>
  <si>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</si>
  <si>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</si>
  <si>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</si>
  <si>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</si>
  <si>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</si>
  <si>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</si>
  <si>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</si>
  <si>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</si>
  <si>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</si>
  <si>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</si>
  <si>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</si>
  <si>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</si>
  <si>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</si>
  <si>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</si>
  <si>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</si>
  <si>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</si>
  <si>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</si>
  <si>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</si>
  <si>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</si>
  <si>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</si>
  <si>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</si>
  <si>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</si>
  <si>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</si>
  <si>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</si>
  <si>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</si>
  <si>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</si>
  <si>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</si>
  <si>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</si>
  <si>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</si>
  <si>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</si>
  <si>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</si>
  <si>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</si>
  <si>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</si>
  <si>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</si>
  <si>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</si>
  <si>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</si>
  <si>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</si>
  <si>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</si>
  <si>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</si>
  <si>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</si>
  <si>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</si>
  <si>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</si>
  <si>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</si>
  <si>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</si>
  <si>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</si>
  <si>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</si>
  <si>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</si>
  <si>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</si>
  <si>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</si>
  <si>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</si>
  <si>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</si>
  <si>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</si>
  <si>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</si>
  <si>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</si>
  <si>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</si>
  <si>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</si>
  <si>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</si>
  <si>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</si>
  <si>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</si>
  <si>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</si>
  <si>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</si>
  <si>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</si>
  <si>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</si>
  <si>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</si>
  <si>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</si>
  <si>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</si>
  <si>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</si>
  <si>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</si>
  <si>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</si>
  <si>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</si>
  <si>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</si>
  <si>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</si>
  <si>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</si>
  <si>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</si>
  <si>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</si>
  <si>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</si>
  <si>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</si>
  <si>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</si>
  <si>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</si>
  <si>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</si>
  <si>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</si>
  <si>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</si>
  <si>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</si>
  <si>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</si>
  <si>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</si>
  <si>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</si>
  <si>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</si>
  <si>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</si>
  <si>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</si>
  <si>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</si>
  <si>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</si>
  <si>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</si>
  <si>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</si>
  <si>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</si>
  <si>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</si>
  <si>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</si>
  <si>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</si>
  <si>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</si>
  <si>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</si>
  <si>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</si>
  <si>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</si>
  <si>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</si>
  <si>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</si>
  <si>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</si>
  <si>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</si>
  <si>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</si>
  <si>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</si>
  <si>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</si>
  <si>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</si>
  <si>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</si>
  <si>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</si>
  <si>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</si>
  <si>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</si>
  <si>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</si>
  <si>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</si>
  <si>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</si>
  <si>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</si>
  <si>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</si>
  <si>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</si>
  <si>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</si>
  <si>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</si>
  <si>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</si>
  <si>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</si>
  <si>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</si>
  <si>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</si>
  <si>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</si>
  <si>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</si>
  <si>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</si>
  <si>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</si>
  <si>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</si>
  <si>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</si>
  <si>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</si>
  <si>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</si>
  <si>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</si>
  <si>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</si>
  <si>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</si>
  <si>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</si>
  <si>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</si>
  <si>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</si>
  <si>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</si>
  <si>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</si>
  <si>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</si>
  <si>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</si>
  <si>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</si>
  <si>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</si>
  <si>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</si>
  <si>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</si>
  <si>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</si>
  <si>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</si>
  <si>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</si>
  <si>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</si>
  <si>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</si>
  <si>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</si>
  <si>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</si>
  <si>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</si>
  <si>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</si>
  <si>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</si>
  <si>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</si>
  <si>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</si>
  <si>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</si>
  <si>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</si>
  <si>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</si>
  <si>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</si>
  <si>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</si>
  <si>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</si>
  <si>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</si>
  <si>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</si>
  <si>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</si>
  <si>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</si>
  <si>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</si>
  <si>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</si>
  <si>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</si>
  <si>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</si>
  <si>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</si>
  <si>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</si>
  <si>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</si>
  <si>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</si>
  <si>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</si>
  <si>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</si>
  <si>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</si>
  <si>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</si>
  <si>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</si>
  <si>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</si>
  <si>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</si>
  <si>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</si>
  <si>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</si>
  <si>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</si>
  <si>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</si>
  <si>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</si>
  <si>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</si>
  <si>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</si>
  <si>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</si>
  <si>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</si>
  <si>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</si>
  <si>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</si>
  <si>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</si>
  <si>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</si>
  <si>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</si>
  <si>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</si>
  <si>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</si>
  <si>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</si>
  <si>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</si>
  <si>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</si>
  <si>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</si>
  <si>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</si>
  <si>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</si>
  <si>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</si>
  <si>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</si>
  <si>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</si>
  <si>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</si>
  <si>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</si>
  <si>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</si>
  <si>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</si>
  <si>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</si>
  <si>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</si>
  <si>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</si>
  <si>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</si>
  <si>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</si>
  <si>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</si>
  <si>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</si>
  <si>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</si>
  <si>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</si>
  <si>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</si>
  <si>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</si>
  <si>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</si>
  <si>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</si>
  <si>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</si>
  <si>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</si>
  <si>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</si>
  <si>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</si>
  <si>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</si>
  <si>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</si>
  <si>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</si>
  <si>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</si>
  <si>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</si>
  <si>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</si>
  <si>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</si>
  <si>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</si>
  <si>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</si>
  <si>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</si>
  <si>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</si>
  <si>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</si>
  <si>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</si>
  <si>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</si>
  <si>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</si>
  <si>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</si>
  <si>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</si>
  <si>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</si>
  <si>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</si>
  <si>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</si>
  <si>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</si>
  <si>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</si>
  <si>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</si>
  <si>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</si>
  <si>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</si>
  <si>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</si>
  <si>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</si>
  <si>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</si>
  <si>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</si>
  <si>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</si>
  <si>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</si>
  <si>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</si>
  <si>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</si>
  <si>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</si>
  <si>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</si>
  <si>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</si>
  <si>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</si>
  <si>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</si>
  <si>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</si>
  <si>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</si>
  <si>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</si>
  <si>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</si>
  <si>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</si>
  <si>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</si>
  <si>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</si>
  <si>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</si>
  <si>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</si>
  <si>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</si>
  <si>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</si>
  <si>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</si>
  <si>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</si>
  <si>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</si>
  <si>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</si>
  <si>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</si>
  <si>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</si>
  <si>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</si>
  <si>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</si>
  <si>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</si>
  <si>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</si>
  <si>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</si>
  <si>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</si>
  <si>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</si>
  <si>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</si>
  <si>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</si>
  <si>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</si>
  <si>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</si>
  <si>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</si>
  <si>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</si>
  <si>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</si>
  <si>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</si>
  <si>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</si>
  <si>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</si>
  <si>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</si>
  <si>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</si>
  <si>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</si>
  <si>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</si>
  <si>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</si>
  <si>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</si>
  <si>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</si>
  <si>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</si>
  <si>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</si>
  <si>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</si>
  <si>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</si>
  <si>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</si>
  <si>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</si>
  <si>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</si>
  <si>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</si>
  <si>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</si>
  <si>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</si>
  <si>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</si>
  <si>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</si>
  <si>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</si>
  <si>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</si>
  <si>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</si>
  <si>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</si>
  <si>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</si>
  <si>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</si>
  <si>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</si>
  <si>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</si>
  <si>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</si>
  <si>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</si>
  <si>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</si>
  <si>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</si>
  <si>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</si>
  <si>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</si>
  <si>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</si>
  <si>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</si>
  <si>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</si>
  <si>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</si>
  <si>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</si>
  <si>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</si>
  <si>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</si>
  <si>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</si>
  <si>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</si>
  <si>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</si>
  <si>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</si>
  <si>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</si>
  <si>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</si>
  <si>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</si>
  <si>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</si>
  <si>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</si>
  <si>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</si>
  <si>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</si>
  <si>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</si>
  <si>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</si>
  <si>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</si>
  <si>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</si>
  <si>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</si>
  <si>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</si>
  <si>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</si>
  <si>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</si>
  <si>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</si>
  <si>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</si>
  <si>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</si>
  <si>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</si>
  <si>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</si>
  <si>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</si>
  <si>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</si>
  <si>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</si>
  <si>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</si>
  <si>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</si>
  <si>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</si>
  <si>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</si>
  <si>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</si>
  <si>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</si>
  <si>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</si>
  <si>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</si>
  <si>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</si>
  <si>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</si>
  <si>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</si>
  <si>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</si>
  <si>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</si>
  <si>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</si>
  <si>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</si>
  <si>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</si>
  <si>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</si>
  <si>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</si>
  <si>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</si>
  <si>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</si>
  <si>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</si>
  <si>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</si>
  <si>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</si>
  <si>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</si>
  <si>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</si>
  <si>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</si>
  <si>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</si>
  <si>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</si>
  <si>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</si>
  <si>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</si>
  <si>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</si>
  <si>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</si>
  <si>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</si>
  <si>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</si>
  <si>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</si>
  <si>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</si>
  <si>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</si>
  <si>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</si>
  <si>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</si>
  <si>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</si>
  <si>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</si>
  <si>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</si>
  <si>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</si>
  <si>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</si>
  <si>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</si>
  <si>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</si>
  <si>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</si>
  <si>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</si>
  <si>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</si>
  <si>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</si>
  <si>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</si>
  <si>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</si>
  <si>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</si>
  <si>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</si>
  <si>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</si>
  <si>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</si>
  <si>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</si>
  <si>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</si>
  <si>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</si>
  <si>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</si>
  <si>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</si>
  <si>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</si>
  <si>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</si>
  <si>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</si>
  <si>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</si>
  <si>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</si>
  <si>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</si>
  <si>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</si>
  <si>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</si>
  <si>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</si>
  <si>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</si>
  <si>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</si>
  <si>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</si>
  <si>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</si>
  <si>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</si>
  <si>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</si>
  <si>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</si>
  <si>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</si>
  <si>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</si>
  <si>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</si>
  <si>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</si>
  <si>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</si>
  <si>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</si>
  <si>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</si>
  <si>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</si>
  <si>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</si>
  <si>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</si>
  <si>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</si>
  <si>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</si>
  <si>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</si>
  <si>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</si>
  <si>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</si>
  <si>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</si>
  <si>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</si>
  <si>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</si>
  <si>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</si>
  <si>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</si>
  <si>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</si>
  <si>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</si>
  <si>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</si>
  <si>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</si>
  <si>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</si>
  <si>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</si>
  <si>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</si>
  <si>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</si>
  <si>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</si>
  <si>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</si>
  <si>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</si>
  <si>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</si>
  <si>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</si>
  <si>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</si>
  <si>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</si>
  <si>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</si>
  <si>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</si>
  <si>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</si>
  <si>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</si>
  <si>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</si>
  <si>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</si>
  <si>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</si>
  <si>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</si>
  <si>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</si>
  <si>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</si>
  <si>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</si>
  <si>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</si>
  <si>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</si>
  <si>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</si>
  <si>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</si>
  <si>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</si>
  <si>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</si>
  <si>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</si>
  <si>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</si>
  <si>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</si>
  <si>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</si>
  <si>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</si>
  <si>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</si>
  <si>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</si>
  <si>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</si>
  <si>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</si>
  <si>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</si>
  <si>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</si>
  <si>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</si>
  <si>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</si>
  <si>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</si>
  <si>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</si>
  <si>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</si>
  <si>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</si>
  <si>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</si>
  <si>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</si>
  <si>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</si>
  <si>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</si>
  <si>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</si>
  <si>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</si>
  <si>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</si>
  <si>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</si>
  <si>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</si>
  <si>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</si>
  <si>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</si>
  <si>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</si>
  <si>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</si>
  <si>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</si>
  <si>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</si>
  <si>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</si>
  <si>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</si>
  <si>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</si>
  <si>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</si>
  <si>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</si>
  <si>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</si>
  <si>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</si>
  <si>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</si>
  <si>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</si>
  <si>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</si>
  <si>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</si>
  <si>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</si>
  <si>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</si>
  <si>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</si>
  <si>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</si>
  <si>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</si>
  <si>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</si>
  <si>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</si>
  <si>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</si>
  <si>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</si>
  <si>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</si>
  <si>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</si>
  <si>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</si>
  <si>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</si>
  <si>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</si>
  <si>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</si>
  <si>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</si>
  <si>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</si>
  <si>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</si>
  <si>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</si>
  <si>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</si>
  <si>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</si>
  <si>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</si>
  <si>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</si>
  <si>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</si>
  <si>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</si>
  <si>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</si>
  <si>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</si>
  <si>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</si>
  <si>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</si>
  <si>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</si>
  <si>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</si>
  <si>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</si>
  <si>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</si>
  <si>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</si>
  <si>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</si>
  <si>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</si>
  <si>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</si>
  <si>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</si>
  <si>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</si>
  <si>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</si>
  <si>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</si>
  <si>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</si>
  <si>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</si>
  <si>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</si>
  <si>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</si>
  <si>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</si>
  <si>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</si>
  <si>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</si>
  <si>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</si>
  <si>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</si>
  <si>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</si>
  <si>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</si>
  <si>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</si>
  <si>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</si>
  <si>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</si>
  <si>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</si>
  <si>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</si>
  <si>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</si>
  <si>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</si>
  <si>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</si>
  <si>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</si>
  <si>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</si>
  <si>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</si>
  <si>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</si>
  <si>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</si>
  <si>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</si>
  <si>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</si>
  <si>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</si>
  <si>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</si>
  <si>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</si>
  <si>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</si>
  <si>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</si>
  <si>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</si>
  <si>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</si>
  <si>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</si>
  <si>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</si>
  <si>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</si>
  <si>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</si>
  <si>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</si>
  <si>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</si>
  <si>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</si>
  <si>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</si>
  <si>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</si>
  <si>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</si>
  <si>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</si>
  <si>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</si>
  <si>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</si>
  <si>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</si>
  <si>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</si>
  <si>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</si>
  <si>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</si>
  <si>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</si>
  <si>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</si>
  <si>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</si>
  <si>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</si>
  <si>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</si>
  <si>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</si>
  <si>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</si>
  <si>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</si>
  <si>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</si>
  <si>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</si>
  <si>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</si>
  <si>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</si>
  <si>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</si>
  <si>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</si>
  <si>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</si>
  <si>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</si>
  <si>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</si>
  <si>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</si>
  <si>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</si>
  <si>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</si>
  <si>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</si>
  <si>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</si>
  <si>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</si>
  <si>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</si>
  <si>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</si>
  <si>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</si>
  <si>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</si>
  <si>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</si>
  <si>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</si>
  <si>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</si>
  <si>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</si>
  <si>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</si>
  <si>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</si>
  <si>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</si>
  <si>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</si>
  <si>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</si>
  <si>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</si>
  <si>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</si>
  <si>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</si>
  <si>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</si>
  <si>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</si>
  <si>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</si>
  <si>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</si>
  <si>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</si>
  <si>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</si>
  <si>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</si>
  <si>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</si>
  <si>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</si>
  <si>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</si>
  <si>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</si>
  <si>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</si>
  <si>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</si>
  <si>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</si>
  <si>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</si>
  <si>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</si>
  <si>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</si>
  <si>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</si>
  <si>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</si>
  <si>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</si>
  <si>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</si>
  <si>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</si>
  <si>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</si>
  <si>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</si>
  <si>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</si>
  <si>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</si>
  <si>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</si>
  <si>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</si>
  <si>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</si>
  <si>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</si>
  <si>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</si>
  <si>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</si>
  <si>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</si>
  <si>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</si>
  <si>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</si>
  <si>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</si>
  <si>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</si>
  <si>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</si>
  <si>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</si>
  <si>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</si>
  <si>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</si>
  <si>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</si>
  <si>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</si>
  <si>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</si>
  <si>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</si>
  <si>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</si>
  <si>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</si>
  <si>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</si>
  <si>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</si>
  <si>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</si>
  <si>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</si>
  <si>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</si>
  <si>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</si>
  <si>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</si>
  <si>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</si>
  <si>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</si>
  <si>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</si>
  <si>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</si>
  <si>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</si>
  <si>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</si>
  <si>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</si>
  <si>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</si>
  <si>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</si>
  <si>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</si>
  <si>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</si>
  <si>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</si>
  <si>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</si>
  <si>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</si>
  <si>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</si>
  <si>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</si>
  <si>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</si>
  <si>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</si>
  <si>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</si>
  <si>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</si>
  <si>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</si>
  <si>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</si>
  <si>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</si>
  <si>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</si>
  <si>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</si>
  <si>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</si>
  <si>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</si>
  <si>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</si>
  <si>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</si>
  <si>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</si>
  <si>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</si>
  <si>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</si>
  <si>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</si>
  <si>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</si>
  <si>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</si>
  <si>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</si>
  <si>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</si>
  <si>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</si>
  <si>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</si>
  <si>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</si>
  <si>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</si>
  <si>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</si>
  <si>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</si>
  <si>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</si>
  <si>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</si>
  <si>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</si>
  <si>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</si>
  <si>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</si>
  <si>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</si>
  <si>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</si>
  <si>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</si>
  <si>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</si>
  <si>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</si>
  <si>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</si>
  <si>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</si>
  <si>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</si>
  <si>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</si>
  <si>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</si>
  <si>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</si>
  <si>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</si>
  <si>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</si>
  <si>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</si>
  <si>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</si>
  <si>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</si>
  <si>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</si>
  <si>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</si>
  <si>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</si>
  <si>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</si>
  <si>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</si>
  <si>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</si>
  <si>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</si>
  <si>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</si>
  <si>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</si>
  <si>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</si>
  <si>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</si>
  <si>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</si>
  <si>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</si>
  <si>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</si>
  <si>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</si>
  <si>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</si>
  <si>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</si>
  <si>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</si>
  <si>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</si>
  <si>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</si>
  <si>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</si>
  <si>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</si>
  <si>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</si>
  <si>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</si>
  <si>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</si>
  <si>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</si>
  <si>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</si>
  <si>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</si>
  <si>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</si>
  <si>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</si>
  <si>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</si>
  <si>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</si>
  <si>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</si>
  <si>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</si>
  <si>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</si>
  <si>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</si>
  <si>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</si>
  <si>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</si>
  <si>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</si>
  <si>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</si>
  <si>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</si>
  <si>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</si>
  <si>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</si>
  <si>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</si>
  <si>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</si>
  <si>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</si>
  <si>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</si>
  <si>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</si>
  <si>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</si>
  <si>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</si>
  <si>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</si>
  <si>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</si>
  <si>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</si>
  <si>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</si>
  <si>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</si>
  <si>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</si>
  <si>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</si>
  <si>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</si>
  <si>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</si>
  <si>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</si>
  <si>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</si>
  <si>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</si>
  <si>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</si>
  <si>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</si>
  <si>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</si>
  <si>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</si>
  <si>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</si>
  <si>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</si>
  <si>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</si>
  <si>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</si>
  <si>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</si>
  <si>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</si>
  <si>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</si>
  <si>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</si>
  <si>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</si>
  <si>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</si>
  <si>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</si>
  <si>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</si>
  <si>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</si>
  <si>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</si>
  <si>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</si>
  <si>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</si>
  <si>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</si>
  <si>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</si>
  <si>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</si>
  <si>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</si>
  <si>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</si>
  <si>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</si>
  <si>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</si>
  <si>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</si>
  <si>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</si>
  <si>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</si>
  <si>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</si>
  <si>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</si>
  <si>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</si>
  <si>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</si>
  <si>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</si>
  <si>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</si>
  <si>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</si>
  <si>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</si>
  <si>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</si>
  <si>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</si>
  <si>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</si>
  <si>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</si>
  <si>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</si>
  <si>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</si>
  <si>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</si>
  <si>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</si>
  <si>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</si>
  <si>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</si>
  <si>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</si>
  <si>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</si>
  <si>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</si>
  <si>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</si>
  <si>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</si>
  <si>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</si>
  <si>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</si>
  <si>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</si>
  <si>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</si>
  <si>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</si>
  <si>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</si>
  <si>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</si>
  <si>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</si>
  <si>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</si>
  <si>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</si>
  <si>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</si>
  <si>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</si>
  <si>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</si>
  <si>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</si>
  <si>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</si>
  <si>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</si>
  <si>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</si>
  <si>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</si>
  <si>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</si>
  <si>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</si>
  <si>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</si>
  <si>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</si>
  <si>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</si>
  <si>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</si>
  <si>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</si>
  <si>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</si>
  <si>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</si>
  <si>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</si>
  <si>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</si>
  <si>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</si>
  <si>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</si>
  <si>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</si>
  <si>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</si>
  <si>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</si>
  <si>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</si>
  <si>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</si>
  <si>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</si>
  <si>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</si>
  <si>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</si>
  <si>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</si>
  <si>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</si>
  <si>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</si>
  <si>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</si>
  <si>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</si>
  <si>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</si>
  <si>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</si>
  <si>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</si>
  <si>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</si>
  <si>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</si>
  <si>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</si>
  <si>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</si>
  <si>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</si>
  <si>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</si>
  <si>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</si>
  <si>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</si>
  <si>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</si>
  <si>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</si>
  <si>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</si>
  <si>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</si>
  <si>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</si>
  <si>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</si>
  <si>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</si>
  <si>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</si>
  <si>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</si>
  <si>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</si>
  <si>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</si>
  <si>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</si>
  <si>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</si>
  <si>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</si>
  <si>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</si>
  <si>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</si>
  <si>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</si>
  <si>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</si>
  <si>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</si>
  <si>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</si>
  <si>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</si>
  <si>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</si>
  <si>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</si>
  <si>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</si>
  <si>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</si>
  <si>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</si>
  <si>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</si>
  <si>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</si>
  <si>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</si>
  <si>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</si>
  <si>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</si>
  <si>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</si>
  <si>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</si>
  <si>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</si>
  <si>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</si>
  <si>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</si>
  <si>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</si>
  <si>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</si>
  <si>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</si>
  <si>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</si>
  <si>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</si>
  <si>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</si>
  <si>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</si>
  <si>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</si>
  <si>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</si>
  <si>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</si>
  <si>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</si>
  <si>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</si>
  <si>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</si>
  <si>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</si>
  <si>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</si>
  <si>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</si>
  <si>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</si>
  <si>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</si>
  <si>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</si>
  <si>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</si>
  <si>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</si>
  <si>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</si>
  <si>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</si>
  <si>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</si>
  <si>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</si>
  <si>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</si>
  <si>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</si>
  <si>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</si>
  <si>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</si>
  <si>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</si>
  <si>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</si>
  <si>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</si>
  <si>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</si>
  <si>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</si>
  <si>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</si>
  <si>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</si>
  <si>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</si>
  <si>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</si>
  <si>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</si>
  <si>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</si>
  <si>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</si>
  <si>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</si>
  <si>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</si>
  <si>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</si>
  <si>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</si>
  <si>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</si>
  <si>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</si>
  <si>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</si>
  <si>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</si>
  <si>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</si>
  <si>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</si>
  <si>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</si>
  <si>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</si>
  <si>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</si>
  <si>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</si>
  <si>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</si>
  <si>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</si>
  <si>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</si>
  <si>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</si>
  <si>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</si>
  <si>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</si>
  <si>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</si>
  <si>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</si>
  <si>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</si>
  <si>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</si>
  <si>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</si>
  <si>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</si>
  <si>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</si>
  <si>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</si>
  <si>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</si>
  <si>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</si>
  <si>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</si>
  <si>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</si>
  <si>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</si>
  <si>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</si>
  <si>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</si>
  <si>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</si>
  <si>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</si>
  <si>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</si>
  <si>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</si>
  <si>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</si>
  <si>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</si>
  <si>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</si>
  <si>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</si>
  <si>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</si>
  <si>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</si>
  <si>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</si>
  <si>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</si>
  <si>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</si>
  <si>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</si>
  <si>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</si>
  <si>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</si>
  <si>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</si>
  <si>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</si>
  <si>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</si>
  <si>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</si>
  <si>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</si>
  <si>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</si>
  <si>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</si>
  <si>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</si>
  <si>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</si>
  <si>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</si>
  <si>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</si>
  <si>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</si>
  <si>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</si>
  <si>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</si>
  <si>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</si>
  <si>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</si>
  <si>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</si>
  <si>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</si>
  <si>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</si>
  <si>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</si>
  <si>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</si>
  <si>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</si>
  <si>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</si>
  <si>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</si>
  <si>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</si>
  <si>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</si>
  <si>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</si>
  <si>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</si>
  <si>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</si>
  <si>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</si>
  <si>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</si>
  <si>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</si>
  <si>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</si>
  <si>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</si>
  <si>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</si>
  <si>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</si>
  <si>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</si>
  <si>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</si>
  <si>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</si>
  <si>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</si>
  <si>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</si>
  <si>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</si>
  <si>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</si>
  <si>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</si>
  <si>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</si>
  <si>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</si>
  <si>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</si>
  <si>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</si>
  <si>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</si>
  <si>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</si>
  <si>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</si>
  <si>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</si>
  <si>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</si>
  <si>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</si>
  <si>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</si>
  <si>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</si>
  <si>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</si>
  <si>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</si>
  <si>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</si>
  <si>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</si>
  <si>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</si>
  <si>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</si>
  <si>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</si>
  <si>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</si>
  <si>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</si>
  <si>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</si>
  <si>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</si>
  <si>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</si>
  <si>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</si>
  <si>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</si>
  <si>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</si>
  <si>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</si>
  <si>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</si>
  <si>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</si>
  <si>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</si>
  <si>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</si>
  <si>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</si>
  <si>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</si>
  <si>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</si>
  <si>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</si>
  <si>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</si>
  <si>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</si>
  <si>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</si>
  <si>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</si>
  <si>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</si>
  <si>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</si>
  <si>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</si>
  <si>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</si>
  <si>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</si>
  <si>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</si>
  <si>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</si>
  <si>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</si>
  <si>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</si>
  <si>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</si>
  <si>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</si>
  <si>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</si>
  <si>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</si>
  <si>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</si>
  <si>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</si>
  <si>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</si>
  <si>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</si>
  <si>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</si>
  <si>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</si>
  <si>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</si>
  <si>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</si>
  <si>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</si>
  <si>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</si>
  <si>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</si>
  <si>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</si>
  <si>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</si>
  <si>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</si>
  <si>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</si>
  <si>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</si>
  <si>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</si>
  <si>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</si>
  <si>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</si>
  <si>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</si>
  <si>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</si>
  <si>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</si>
  <si>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</si>
  <si>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</si>
  <si>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</si>
  <si>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</si>
  <si>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</si>
  <si>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</si>
  <si>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</si>
  <si>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</si>
  <si>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</si>
  <si>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</si>
  <si>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</si>
  <si>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</si>
  <si>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</si>
  <si>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</si>
  <si>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</si>
  <si>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</si>
  <si>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</si>
  <si>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</si>
  <si>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</si>
  <si>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</si>
  <si>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</si>
  <si>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</si>
  <si>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</si>
  <si>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</si>
  <si>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</si>
  <si>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</si>
  <si>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</si>
  <si>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</si>
  <si>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</si>
  <si>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</si>
  <si>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</si>
  <si>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</si>
  <si>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</si>
  <si>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</si>
  <si>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</si>
  <si>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</si>
  <si>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</si>
  <si>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</si>
  <si>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</si>
  <si>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</si>
  <si>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</si>
  <si>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</si>
  <si>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</si>
  <si>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</si>
  <si>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</si>
  <si>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</si>
  <si>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</si>
  <si>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</si>
  <si>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</si>
  <si>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</si>
  <si>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</si>
  <si>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</si>
  <si>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</si>
  <si>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</si>
  <si>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</si>
  <si>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</si>
  <si>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</si>
  <si>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</si>
  <si>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</si>
  <si>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</si>
  <si>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</si>
  <si>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</si>
  <si>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</si>
  <si>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</si>
  <si>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</si>
  <si>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</si>
  <si>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</si>
  <si>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</si>
  <si>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</si>
  <si>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</si>
  <si>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</si>
  <si>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</si>
  <si>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</si>
  <si>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</si>
  <si>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</si>
  <si>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</si>
  <si>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</si>
  <si>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</si>
  <si>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</si>
  <si>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</si>
  <si>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</si>
  <si>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</si>
  <si>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</si>
  <si>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</si>
  <si>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</si>
  <si>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</si>
  <si>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</si>
  <si>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</si>
  <si>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</si>
  <si>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</si>
  <si>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</si>
  <si>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</si>
  <si>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</si>
  <si>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</si>
  <si>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</si>
  <si>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</si>
  <si>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</si>
  <si>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</si>
  <si>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</si>
  <si>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</si>
  <si>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</si>
  <si>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</si>
  <si>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</si>
  <si>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</si>
  <si>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</si>
  <si>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</si>
  <si>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</si>
  <si>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</si>
  <si>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</si>
  <si>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</si>
  <si>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</si>
  <si>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</si>
  <si>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</si>
  <si>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</si>
  <si>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</si>
  <si>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</si>
  <si>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</si>
  <si>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</si>
  <si>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</si>
  <si>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</si>
  <si>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</si>
  <si>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</si>
  <si>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</si>
  <si>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</si>
  <si>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</si>
  <si>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</si>
  <si>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</si>
  <si>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</si>
  <si>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</si>
  <si>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</si>
  <si>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</si>
  <si>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</si>
  <si>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</si>
  <si>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</si>
  <si>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</si>
  <si>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</si>
  <si>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</si>
  <si>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</si>
  <si>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</si>
  <si>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</si>
  <si>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</si>
  <si>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</si>
  <si>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</si>
  <si>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</si>
  <si>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</si>
  <si>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</si>
  <si>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</si>
  <si>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</si>
  <si>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</si>
  <si>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</si>
  <si>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</si>
  <si>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</si>
  <si>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</si>
  <si>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</si>
  <si>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</si>
  <si>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</si>
  <si>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</si>
  <si>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</si>
  <si>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</si>
  <si>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</si>
  <si>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</si>
  <si>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</si>
  <si>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</si>
  <si>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</si>
  <si>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</si>
  <si>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</si>
  <si>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</si>
  <si>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</si>
  <si>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</si>
  <si>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</si>
  <si>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</si>
  <si>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</si>
  <si>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</si>
  <si>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</si>
  <si>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</si>
  <si>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</si>
  <si>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</si>
  <si>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</si>
  <si>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</si>
  <si>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</si>
  <si>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</si>
  <si>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</si>
  <si>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</si>
  <si>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</si>
  <si>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</si>
  <si>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</si>
  <si>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</si>
  <si>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</si>
  <si>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</si>
  <si>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</si>
  <si>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</si>
  <si>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</si>
  <si>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</si>
  <si>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</si>
  <si>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</si>
  <si>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</si>
  <si>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</si>
  <si>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</si>
  <si>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</si>
  <si>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</si>
  <si>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</si>
  <si>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</si>
  <si>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</si>
  <si>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</si>
  <si>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</si>
  <si>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</si>
  <si>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</si>
  <si>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</si>
  <si>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</si>
  <si>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</si>
  <si>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</si>
  <si>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</si>
  <si>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</si>
  <si>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</si>
  <si>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</si>
  <si>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</si>
  <si>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</si>
  <si>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</si>
  <si>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</si>
  <si>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</si>
  <si>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</si>
  <si>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</si>
  <si>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</si>
  <si>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</si>
  <si>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</si>
  <si>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</si>
  <si>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</si>
  <si>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</si>
  <si>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</si>
  <si>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</si>
  <si>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</si>
  <si>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</si>
  <si>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</si>
  <si>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</si>
  <si>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</si>
  <si>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</si>
  <si>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</si>
  <si>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</si>
  <si>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</si>
  <si>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</si>
  <si>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</si>
  <si>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</si>
  <si>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</si>
  <si>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</si>
  <si>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</si>
  <si>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</si>
  <si>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</si>
  <si>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</si>
  <si>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</si>
  <si>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</si>
  <si>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</si>
  <si>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</si>
  <si>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</si>
  <si>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</si>
  <si>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</si>
  <si>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</si>
  <si>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</si>
  <si>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</si>
  <si>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</si>
  <si>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</si>
  <si>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</si>
  <si>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</si>
  <si>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</si>
  <si>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</si>
  <si>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</si>
  <si>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</si>
  <si>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</si>
  <si>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</si>
  <si>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</si>
  <si>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</si>
  <si>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</si>
  <si>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</si>
  <si>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</si>
  <si>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</si>
  <si>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</si>
  <si>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</si>
  <si>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</si>
  <si>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</si>
  <si>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</si>
  <si>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</si>
  <si>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</si>
  <si>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</si>
  <si>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</si>
  <si>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</si>
  <si>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</si>
  <si>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</si>
  <si>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</si>
  <si>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</si>
  <si>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</si>
  <si>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</si>
  <si>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</si>
  <si>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</si>
  <si>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</si>
  <si>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</si>
  <si>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</si>
  <si>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</si>
  <si>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</si>
  <si>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</si>
  <si>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</si>
  <si>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</si>
  <si>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</si>
  <si>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</si>
  <si>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</si>
  <si>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</si>
  <si>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</si>
  <si>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</si>
  <si>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</si>
  <si>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</si>
  <si>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</si>
  <si>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</si>
  <si>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</si>
  <si>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</si>
  <si>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</si>
  <si>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</si>
  <si>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</si>
  <si>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</si>
  <si>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</si>
  <si>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</si>
  <si>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</si>
  <si>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</si>
  <si>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</si>
  <si>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</si>
  <si>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</si>
  <si>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</si>
  <si>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</si>
  <si>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</si>
  <si>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</si>
  <si>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</si>
  <si>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</si>
  <si>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</si>
  <si>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</si>
  <si>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</si>
  <si>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</si>
  <si>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</si>
  <si>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</si>
  <si>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</si>
  <si>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</si>
  <si>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</si>
  <si>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</si>
  <si>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</si>
  <si>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</si>
  <si>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</si>
  <si>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</si>
  <si>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</si>
  <si>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</si>
  <si>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</si>
  <si>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</si>
  <si>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</si>
  <si>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</si>
  <si>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</si>
  <si>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</si>
  <si>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</si>
  <si>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</si>
  <si>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</si>
  <si>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</si>
  <si>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</si>
  <si>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</si>
  <si>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</si>
  <si>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</si>
  <si>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</si>
  <si>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</si>
  <si>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</si>
  <si>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</si>
  <si>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</si>
  <si>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</si>
  <si>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</si>
  <si>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</si>
  <si>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</si>
  <si>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</si>
  <si>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</si>
  <si>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</si>
  <si>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</si>
  <si>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</si>
  <si>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</si>
  <si>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</si>
  <si>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</si>
  <si>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</si>
  <si>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</si>
  <si>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</si>
  <si>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</si>
  <si>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</si>
  <si>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</si>
  <si>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</si>
  <si>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</si>
  <si>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</si>
  <si>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</si>
  <si>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</si>
  <si>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</si>
  <si>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</si>
  <si>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</si>
  <si>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</si>
  <si>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</si>
  <si>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</si>
  <si>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</si>
  <si>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</si>
  <si>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</si>
  <si>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</si>
  <si>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</si>
  <si>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</si>
  <si>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</si>
  <si>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</si>
  <si>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</si>
  <si>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</si>
  <si>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</si>
  <si>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</si>
  <si>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</si>
  <si>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</si>
  <si>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</si>
  <si>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</si>
  <si>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</si>
  <si>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</si>
  <si>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</si>
  <si>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</si>
  <si>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</si>
  <si>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</si>
  <si>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</si>
  <si>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</si>
  <si>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</si>
  <si>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</si>
  <si>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</si>
  <si>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</si>
  <si>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</si>
  <si>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</si>
  <si>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</si>
  <si>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</si>
  <si>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</si>
  <si>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</si>
  <si>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</si>
  <si>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</si>
  <si>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</si>
  <si>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</si>
  <si>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</si>
  <si>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</si>
  <si>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</si>
  <si>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</si>
  <si>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</si>
  <si>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</si>
  <si>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</si>
  <si>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</si>
  <si>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</si>
  <si>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</si>
  <si>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</si>
  <si>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</si>
  <si>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</si>
  <si>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</si>
  <si>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</si>
  <si>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</si>
  <si>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</si>
  <si>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</si>
  <si>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</si>
  <si>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</si>
  <si>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</si>
  <si>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</si>
  <si>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</si>
  <si>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</si>
  <si>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</si>
  <si>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</si>
  <si>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</si>
  <si>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</si>
  <si>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</si>
  <si>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</si>
  <si>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</si>
  <si>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</si>
  <si>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</si>
  <si>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</si>
  <si>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</si>
  <si>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</si>
  <si>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</si>
  <si>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</si>
  <si>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</si>
  <si>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</si>
  <si>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</si>
  <si>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</si>
  <si>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</si>
  <si>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</si>
  <si>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</si>
  <si>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</si>
  <si>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</si>
  <si>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</si>
  <si>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</si>
  <si>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</si>
  <si>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</si>
  <si>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</si>
  <si>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</si>
  <si>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</si>
  <si>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</si>
  <si>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</si>
  <si>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</si>
  <si>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</si>
  <si>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</si>
  <si>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</si>
  <si>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</si>
  <si>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</si>
  <si>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</si>
  <si>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</si>
  <si>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</si>
  <si>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</si>
  <si>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</si>
  <si>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</si>
  <si>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</si>
  <si>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</si>
  <si>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</si>
  <si>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</si>
  <si>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</si>
  <si>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</si>
  <si>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</si>
  <si>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</si>
  <si>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</si>
  <si>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</si>
  <si>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</si>
  <si>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</si>
  <si>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</si>
  <si>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</si>
  <si>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</si>
  <si>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</si>
  <si>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</si>
  <si>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</si>
  <si>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</si>
  <si>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</si>
  <si>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</si>
  <si>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</si>
  <si>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</si>
  <si>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</si>
  <si>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</si>
  <si>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</si>
  <si>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</si>
  <si>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</si>
  <si>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</si>
  <si>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</si>
  <si>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</si>
  <si>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</si>
  <si>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</si>
  <si>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</si>
  <si>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</si>
  <si>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</si>
  <si>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</si>
  <si>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</si>
  <si>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</si>
  <si>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</si>
  <si>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</si>
  <si>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</si>
  <si>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</si>
  <si>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</si>
  <si>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</si>
  <si>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</si>
  <si>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</si>
  <si>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</si>
  <si>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</si>
  <si>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</si>
  <si>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</si>
  <si>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</si>
  <si>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</si>
  <si>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</si>
  <si>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</si>
  <si>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</si>
  <si>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</si>
  <si>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</si>
  <si>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</si>
  <si>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</si>
  <si>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</si>
  <si>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</si>
  <si>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</si>
  <si>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</si>
  <si>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</si>
  <si>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</si>
  <si>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</si>
  <si>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</si>
  <si>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</si>
  <si>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</si>
  <si>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</si>
  <si>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</si>
  <si>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</si>
  <si>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</si>
  <si>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</si>
  <si>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</si>
  <si>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</si>
  <si>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</si>
  <si>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</si>
  <si>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</si>
  <si>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</si>
  <si>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</si>
  <si>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</si>
  <si>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</si>
  <si>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</si>
  <si>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</si>
  <si>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</si>
  <si>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</si>
  <si>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</si>
  <si>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</si>
  <si>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</si>
  <si>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</si>
  <si>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</si>
  <si>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</si>
  <si>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</si>
  <si>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</si>
  <si>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</si>
  <si>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</si>
  <si>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</si>
  <si>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</si>
  <si>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</si>
  <si>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</si>
  <si>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</si>
  <si>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</si>
  <si>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</si>
  <si>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</si>
  <si>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</si>
  <si>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</si>
  <si>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</si>
  <si>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</si>
  <si>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</si>
  <si>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</si>
  <si>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</si>
  <si>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</si>
  <si>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</si>
  <si>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</si>
  <si>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</si>
  <si>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</si>
  <si>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</si>
  <si>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</si>
  <si>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</si>
  <si>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</si>
  <si>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</si>
  <si>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</si>
  <si>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</si>
  <si>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</si>
  <si>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</si>
  <si>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</si>
  <si>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</si>
  <si>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</si>
  <si>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</si>
  <si>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</si>
  <si>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</si>
  <si>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</si>
  <si>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</si>
  <si>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</si>
  <si>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</si>
  <si>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</si>
  <si>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</si>
  <si>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</si>
  <si>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</si>
  <si>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</si>
  <si>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</si>
  <si>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</si>
  <si>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</si>
  <si>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</si>
  <si>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</si>
  <si>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</si>
  <si>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</si>
  <si>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</si>
  <si>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</si>
  <si>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</si>
  <si>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</si>
  <si>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</si>
  <si>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</si>
  <si>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</si>
  <si>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</si>
  <si>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</si>
  <si>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</si>
  <si>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</si>
  <si>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</si>
  <si>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</si>
  <si>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</si>
  <si>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</si>
  <si>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</si>
  <si>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</si>
  <si>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</si>
  <si>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</si>
  <si>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</si>
  <si>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</si>
  <si>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</si>
  <si>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</si>
  <si>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</si>
  <si>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</si>
  <si>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</si>
  <si>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</si>
  <si>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</si>
  <si>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</si>
  <si>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</si>
  <si>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</si>
  <si>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</si>
  <si>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</si>
  <si>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</si>
  <si>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</si>
  <si>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</si>
  <si>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</si>
  <si>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</si>
  <si>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</si>
  <si>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</si>
  <si>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</si>
  <si>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</si>
  <si>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</si>
  <si>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</si>
  <si>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</si>
  <si>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</si>
  <si>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</si>
  <si>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</si>
  <si>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</si>
  <si>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</si>
  <si>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</si>
  <si>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</si>
  <si>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</si>
  <si>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</si>
  <si>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</si>
  <si>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</si>
  <si>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</si>
  <si>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</si>
  <si>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</si>
  <si>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</si>
  <si>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</si>
  <si>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</si>
  <si>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</si>
  <si>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</si>
  <si>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</si>
  <si>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</si>
  <si>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</si>
  <si>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</si>
  <si>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</si>
  <si>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</si>
  <si>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</si>
  <si>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</si>
  <si>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</si>
  <si>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</si>
  <si>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</si>
  <si>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</si>
  <si>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</si>
  <si>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</si>
  <si>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</si>
  <si>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</si>
  <si>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</si>
  <si>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</si>
  <si>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</si>
  <si>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</si>
  <si>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</si>
  <si>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</si>
  <si>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</si>
  <si>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</si>
  <si>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</si>
  <si>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</si>
  <si>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</si>
  <si>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</si>
  <si>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</si>
  <si>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</si>
  <si>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</si>
  <si>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</si>
  <si>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</si>
  <si>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</si>
  <si>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</si>
  <si>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</si>
  <si>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</si>
  <si>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</si>
  <si>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</si>
  <si>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</si>
  <si>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</si>
  <si>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</si>
  <si>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</si>
  <si>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</si>
  <si>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</si>
  <si>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</si>
  <si>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</si>
  <si>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</si>
  <si>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</si>
  <si>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</si>
  <si>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</si>
  <si>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</si>
  <si>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</si>
  <si>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</si>
  <si>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</si>
  <si>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</si>
  <si>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</si>
  <si>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</si>
  <si>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</si>
  <si>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</si>
  <si>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</si>
  <si>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</si>
  <si>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</si>
  <si>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</si>
  <si>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</si>
  <si>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</si>
  <si>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</si>
  <si>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</si>
  <si>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</si>
  <si>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</si>
  <si>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</si>
  <si>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</si>
  <si>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</si>
  <si>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</si>
  <si>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</si>
  <si>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</si>
  <si>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</si>
  <si>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</si>
  <si>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</si>
  <si>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</si>
  <si>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</si>
  <si>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</si>
  <si>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</si>
  <si>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</si>
  <si>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</si>
  <si>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</si>
  <si>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</si>
  <si>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</si>
  <si>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</si>
  <si>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</si>
  <si>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</si>
  <si>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</si>
  <si>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</si>
  <si>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</si>
  <si>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</si>
  <si>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</si>
  <si>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</si>
  <si>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</si>
  <si>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</si>
  <si>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</si>
  <si>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</si>
  <si>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</si>
  <si>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</si>
  <si>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</si>
  <si>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</si>
  <si>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</si>
  <si>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</si>
  <si>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</si>
  <si>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</si>
  <si>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</si>
  <si>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</si>
  <si>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</si>
  <si>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</si>
  <si>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</si>
  <si>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</si>
  <si>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</si>
  <si>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</si>
  <si>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</si>
  <si>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</si>
  <si>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</si>
  <si>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</si>
  <si>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</si>
  <si>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</si>
  <si>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</si>
  <si>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</si>
  <si>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</si>
  <si>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</si>
  <si>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</si>
  <si>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</si>
  <si>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</si>
  <si>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</si>
  <si>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</si>
  <si>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</si>
  <si>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</si>
  <si>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</si>
  <si>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</si>
  <si>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</si>
  <si>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</si>
  <si>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</si>
  <si>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</si>
  <si>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</si>
  <si>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</si>
  <si>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</si>
  <si>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</si>
  <si>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</si>
  <si>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</si>
  <si>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</si>
  <si>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</si>
  <si>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</si>
  <si>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</si>
  <si>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</si>
  <si>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</si>
  <si>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</si>
  <si>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</si>
  <si>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</si>
  <si>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</si>
  <si>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</si>
  <si>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</si>
  <si>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</si>
  <si>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</si>
  <si>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</si>
  <si>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</si>
  <si>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</si>
  <si>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</si>
  <si>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</si>
  <si>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</si>
  <si>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</si>
  <si>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</si>
  <si>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</si>
  <si>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</si>
  <si>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</si>
  <si>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</si>
  <si>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</si>
  <si>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</si>
  <si>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</si>
  <si>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</si>
  <si>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</si>
  <si>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</si>
  <si>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</si>
  <si>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</si>
  <si>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</si>
  <si>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</si>
  <si>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</si>
  <si>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</si>
  <si>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</si>
  <si>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</si>
  <si>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</si>
  <si>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</si>
  <si>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</si>
  <si>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</si>
  <si>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</si>
  <si>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</si>
  <si>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</si>
  <si>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</si>
  <si>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</si>
  <si>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</si>
  <si>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</si>
  <si>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</si>
  <si>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</si>
  <si>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</si>
  <si>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</si>
  <si>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</si>
  <si>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</si>
  <si>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</si>
  <si>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</si>
  <si>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</si>
  <si>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</si>
  <si>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</si>
  <si>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</si>
  <si>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</si>
  <si>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</si>
  <si>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</si>
  <si>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</si>
  <si>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</si>
  <si>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</si>
  <si>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</si>
  <si>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</si>
  <si>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</si>
  <si>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</si>
  <si>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</si>
  <si>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</si>
  <si>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</si>
  <si>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</si>
  <si>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</si>
  <si>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</si>
  <si>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</si>
  <si>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</si>
  <si>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</si>
  <si>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</si>
  <si>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</si>
  <si>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</si>
  <si>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</si>
  <si>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</si>
  <si>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</si>
  <si>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</si>
  <si>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</si>
  <si>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</si>
  <si>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</si>
  <si>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</si>
  <si>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</si>
  <si>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</si>
  <si>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</si>
  <si>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</si>
  <si>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</si>
  <si>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</si>
  <si>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</si>
  <si>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</si>
  <si>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</si>
  <si>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</si>
  <si>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</si>
  <si>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</si>
  <si>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</si>
  <si>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</si>
  <si>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</si>
  <si>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</si>
  <si>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</si>
  <si>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</si>
  <si>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</si>
  <si>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</si>
  <si>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</si>
  <si>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</si>
  <si>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</si>
  <si>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</si>
  <si>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</si>
  <si>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</si>
  <si>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</si>
  <si>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</si>
  <si>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</si>
  <si>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</si>
  <si>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</si>
  <si>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</si>
  <si>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</si>
  <si>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</si>
  <si>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</si>
  <si>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</si>
  <si>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</si>
  <si>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</si>
  <si>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</si>
  <si>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</si>
  <si>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</si>
  <si>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</si>
  <si>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</si>
  <si>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</si>
  <si>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</si>
  <si>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</si>
  <si>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</si>
  <si>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</si>
  <si>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</si>
  <si>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</si>
  <si>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</si>
  <si>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</si>
  <si>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</si>
  <si>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</si>
  <si>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</si>
  <si>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</si>
  <si>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</si>
  <si>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</si>
  <si>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</si>
  <si>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</si>
  <si>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</si>
  <si>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</si>
  <si>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</si>
  <si>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</si>
  <si>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</si>
  <si>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</si>
  <si>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</si>
  <si>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</si>
  <si>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</si>
  <si>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</si>
  <si>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</si>
  <si>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</si>
  <si>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</si>
  <si>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</si>
  <si>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</si>
  <si>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</si>
  <si>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</si>
  <si>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</si>
  <si>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</si>
  <si>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</si>
  <si>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</si>
  <si>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</si>
  <si>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</si>
  <si>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</si>
  <si>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</si>
  <si>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</si>
  <si>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</si>
  <si>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</si>
  <si>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</si>
  <si>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</si>
  <si>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</si>
  <si>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</si>
  <si>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</si>
  <si>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</si>
  <si>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</si>
  <si>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</si>
  <si>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</si>
  <si>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</si>
  <si>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</si>
  <si>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</si>
  <si>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</si>
  <si>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</si>
  <si>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</si>
  <si>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</si>
  <si>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</si>
  <si>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</si>
  <si>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</si>
  <si>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</si>
  <si>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</si>
  <si>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</si>
  <si>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</si>
  <si>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</si>
  <si>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</si>
  <si>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</si>
  <si>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</si>
  <si>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</si>
  <si>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</si>
  <si>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</si>
  <si>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</si>
  <si>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</si>
  <si>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</si>
  <si>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</si>
  <si>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</si>
  <si>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</si>
  <si>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</si>
  <si>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</si>
  <si>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</si>
  <si>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</si>
  <si>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</si>
  <si>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</si>
  <si>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</si>
  <si>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</si>
  <si>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</si>
  <si>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</si>
  <si>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</si>
  <si>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</si>
  <si>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</si>
  <si>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</si>
  <si>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</si>
  <si>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</si>
  <si>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</si>
  <si>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</si>
  <si>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</si>
  <si>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</si>
  <si>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</si>
  <si>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</si>
  <si>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</si>
  <si>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</si>
  <si>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</si>
  <si>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</si>
  <si>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</si>
  <si>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</si>
  <si>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</si>
  <si>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</si>
  <si>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</si>
  <si>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</si>
  <si>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</si>
  <si>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</si>
  <si>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</si>
  <si>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</si>
  <si>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</si>
  <si>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</si>
  <si>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</si>
  <si>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</si>
  <si>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</si>
  <si>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</si>
  <si>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</si>
  <si>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</si>
  <si>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</si>
  <si>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</si>
  <si>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</si>
  <si>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</si>
  <si>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</si>
  <si>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</si>
  <si>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</si>
  <si>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</si>
  <si>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</si>
  <si>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</si>
  <si>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</si>
  <si>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</si>
  <si>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</si>
  <si>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</si>
  <si>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</si>
  <si>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</si>
  <si>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</si>
  <si>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</si>
  <si>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</si>
  <si>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</si>
  <si>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</si>
  <si>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</si>
  <si>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</si>
  <si>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</si>
  <si>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</si>
  <si>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</si>
  <si>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</si>
  <si>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</si>
  <si>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</si>
  <si>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</si>
  <si>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</si>
  <si>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</si>
  <si>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</si>
  <si>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</si>
  <si>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</si>
  <si>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</si>
  <si>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</si>
  <si>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</si>
  <si>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</si>
  <si>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</si>
  <si>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</si>
  <si>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</si>
  <si>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</si>
  <si>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</si>
  <si>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</si>
  <si>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</si>
  <si>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</si>
  <si>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</si>
  <si>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</si>
  <si>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</si>
  <si>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</si>
  <si>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</si>
  <si>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</si>
  <si>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</si>
  <si>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</si>
  <si>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</si>
  <si>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</si>
  <si>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</si>
  <si>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</si>
  <si>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</si>
  <si>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</si>
  <si>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</si>
  <si>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</si>
  <si>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</si>
  <si>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</si>
  <si>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</si>
  <si>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</si>
  <si>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</si>
  <si>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</si>
  <si>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</si>
  <si>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</si>
  <si>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</si>
  <si>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</si>
  <si>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</si>
  <si>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</si>
  <si>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</si>
  <si>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</si>
  <si>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</si>
  <si>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</si>
  <si>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</si>
  <si>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</si>
  <si>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</si>
  <si>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</si>
  <si>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</si>
  <si>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</si>
  <si>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</si>
  <si>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</si>
  <si>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</si>
  <si>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</si>
  <si>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</si>
  <si>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</si>
  <si>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</si>
  <si>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</si>
  <si>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</si>
  <si>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</si>
  <si>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</si>
  <si>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</si>
  <si>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</si>
  <si>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</si>
  <si>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</si>
  <si>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</si>
  <si>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</si>
  <si>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</si>
  <si>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</si>
  <si>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</si>
  <si>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</si>
  <si>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</si>
  <si>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</si>
  <si>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</si>
  <si>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</si>
  <si>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</si>
  <si>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</si>
  <si>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</si>
  <si>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</si>
  <si>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</si>
  <si>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</si>
  <si>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</si>
  <si>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</si>
  <si>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</si>
  <si>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</si>
  <si>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</si>
  <si>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</si>
  <si>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</si>
  <si>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</si>
  <si>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</si>
  <si>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</si>
  <si>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</si>
  <si>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</si>
  <si>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</si>
  <si>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</si>
  <si>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</si>
  <si>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</si>
  <si>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</si>
  <si>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</si>
  <si>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</si>
  <si>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</si>
  <si>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</si>
  <si>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</si>
  <si>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</si>
  <si>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</si>
  <si>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</si>
  <si>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</si>
  <si>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</si>
  <si>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</si>
  <si>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</si>
  <si>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</si>
  <si>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</si>
  <si>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</si>
  <si>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</si>
  <si>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</si>
  <si>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</si>
  <si>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</si>
  <si>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</si>
  <si>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</si>
  <si>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</si>
  <si>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</si>
  <si>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</si>
  <si>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</si>
  <si>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</si>
  <si>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</si>
  <si>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</si>
  <si>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</si>
  <si>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</si>
  <si>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</si>
  <si>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</si>
  <si>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</si>
  <si>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</si>
  <si>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</si>
  <si>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</si>
  <si>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</si>
  <si>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</si>
  <si>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</si>
  <si>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</si>
  <si>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</si>
  <si>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</si>
  <si>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</si>
  <si>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</si>
  <si>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</si>
  <si>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</si>
  <si>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</si>
  <si>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</si>
  <si>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</si>
  <si>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</si>
  <si>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</si>
  <si>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</si>
  <si>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</si>
  <si>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</si>
  <si>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</si>
  <si>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</si>
  <si>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</si>
  <si>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</si>
  <si>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</si>
  <si>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</si>
  <si>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</si>
  <si>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</si>
  <si>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</si>
  <si>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</si>
  <si>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</si>
  <si>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</si>
  <si>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</si>
  <si>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</si>
  <si>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</si>
  <si>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</si>
  <si>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</si>
  <si>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</si>
  <si>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</si>
  <si>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</si>
  <si>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</si>
  <si>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</si>
  <si>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</si>
  <si>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</si>
  <si>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</si>
  <si>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</si>
  <si>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</si>
  <si>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</si>
  <si>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</si>
  <si>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</si>
  <si>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</si>
  <si>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</si>
  <si>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</si>
  <si>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</si>
  <si>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</si>
  <si>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</si>
  <si>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</si>
  <si>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</si>
  <si>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</si>
  <si>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</si>
  <si>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</si>
  <si>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</si>
  <si>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</si>
  <si>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</si>
  <si>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</si>
  <si>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</si>
  <si>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</si>
  <si>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</si>
  <si>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</si>
  <si>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</si>
  <si>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</si>
  <si>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</si>
  <si>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</si>
  <si>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</si>
  <si>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</si>
  <si>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</si>
  <si>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</si>
  <si>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</si>
  <si>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</si>
  <si>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</si>
  <si>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</si>
  <si>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</si>
  <si>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</si>
  <si>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</si>
  <si>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</si>
  <si>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</si>
  <si>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</si>
  <si>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</si>
  <si>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</si>
  <si>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</si>
  <si>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</si>
  <si>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</si>
  <si>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</si>
  <si>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</si>
  <si>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</si>
  <si>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</si>
  <si>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</si>
  <si>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</si>
  <si>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</si>
  <si>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</si>
  <si>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</si>
  <si>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</si>
  <si>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</si>
  <si>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</si>
  <si>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</si>
  <si>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</si>
  <si>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</si>
  <si>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</si>
  <si>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</si>
  <si>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</si>
  <si>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</si>
  <si>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</si>
  <si>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</si>
  <si>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</si>
  <si>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</si>
  <si>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</si>
  <si>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</si>
  <si>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</si>
  <si>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</si>
  <si>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</si>
  <si>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</si>
  <si>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</si>
  <si>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</si>
  <si>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</si>
  <si>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</si>
  <si>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</si>
  <si>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</si>
  <si>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</si>
  <si>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</si>
  <si>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</si>
  <si>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</si>
  <si>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</si>
  <si>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</si>
  <si>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</si>
  <si>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</si>
  <si>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</si>
  <si>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</si>
  <si>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</si>
  <si>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</si>
  <si>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</si>
  <si>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</si>
  <si>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</si>
  <si>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</si>
  <si>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</si>
  <si>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</si>
  <si>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</si>
  <si>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</si>
  <si>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</si>
  <si>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</si>
  <si>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</si>
  <si>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</si>
  <si>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</si>
  <si>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</si>
  <si>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</si>
  <si>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</si>
  <si>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</si>
  <si>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</si>
  <si>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</si>
  <si>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</si>
  <si>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</si>
  <si>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</si>
  <si>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</si>
  <si>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</si>
  <si>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</si>
  <si>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</si>
  <si>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</si>
  <si>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</si>
  <si>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</si>
  <si>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</si>
  <si>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</si>
  <si>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</si>
  <si>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</si>
  <si>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</si>
  <si>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</si>
  <si>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</si>
  <si>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</si>
  <si>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</si>
  <si>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</si>
  <si>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</si>
  <si>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</si>
  <si>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</si>
  <si>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</si>
  <si>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</si>
  <si>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</si>
  <si>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</si>
  <si>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</si>
  <si>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</si>
  <si>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</si>
  <si>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</si>
  <si>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</si>
  <si>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</si>
  <si>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</si>
  <si>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</si>
  <si>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</si>
  <si>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</si>
  <si>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</si>
  <si>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</si>
  <si>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</si>
  <si>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</si>
  <si>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</si>
  <si>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</si>
  <si>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</si>
  <si>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</si>
  <si>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</si>
  <si>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</si>
  <si>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</si>
  <si>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</si>
  <si>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</si>
  <si>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</si>
  <si>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</si>
  <si>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</si>
  <si>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</si>
  <si>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</si>
  <si>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</si>
  <si>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</si>
  <si>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</si>
  <si>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</si>
  <si>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</si>
  <si>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</si>
  <si>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</si>
  <si>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</si>
  <si>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</si>
  <si>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</si>
  <si>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</si>
  <si>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</si>
  <si>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</si>
  <si>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</si>
  <si>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</si>
  <si>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</si>
  <si>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</si>
  <si>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</si>
  <si>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</si>
  <si>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</si>
  <si>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</si>
  <si>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</si>
  <si>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</si>
  <si>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</si>
  <si>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</si>
  <si>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</si>
  <si>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</si>
  <si>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</si>
  <si>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</si>
  <si>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</si>
  <si>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</si>
  <si>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</si>
  <si>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</si>
  <si>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</si>
  <si>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</si>
  <si>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</si>
  <si>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</si>
  <si>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</si>
  <si>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</si>
  <si>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</si>
  <si>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</si>
  <si>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</si>
  <si>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</si>
  <si>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</si>
  <si>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</si>
  <si>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</si>
  <si>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</si>
  <si>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</si>
  <si>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</si>
  <si>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</si>
  <si>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</si>
  <si>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</si>
  <si>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</si>
  <si>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</si>
  <si>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</si>
  <si>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</si>
  <si>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</si>
  <si>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</si>
  <si>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</si>
  <si>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</si>
  <si>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</si>
  <si>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</si>
  <si>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</si>
  <si>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</si>
  <si>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</si>
  <si>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</si>
  <si>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</si>
  <si>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</si>
  <si>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</si>
  <si>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</si>
  <si>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</si>
  <si>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</si>
  <si>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</si>
  <si>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</si>
  <si>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</si>
  <si>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</si>
  <si>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</si>
  <si>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</si>
  <si>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</si>
  <si>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</si>
  <si>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</si>
  <si>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</si>
  <si>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</si>
  <si>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</si>
  <si>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</si>
  <si>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</si>
  <si>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</si>
  <si>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</si>
  <si>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</si>
  <si>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</si>
  <si>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</si>
  <si>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</si>
  <si>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</si>
  <si>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</si>
  <si>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</si>
  <si>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</si>
  <si>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</si>
  <si>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</si>
  <si>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</si>
  <si>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</si>
  <si>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</si>
  <si>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</si>
  <si>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</si>
  <si>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</si>
  <si>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</si>
  <si>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</si>
  <si>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</si>
  <si>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</si>
  <si>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</si>
  <si>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</si>
  <si>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</si>
  <si>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</si>
  <si>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</si>
  <si>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</si>
  <si>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</si>
  <si>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</si>
  <si>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</si>
  <si>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</si>
  <si>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</si>
  <si>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</si>
  <si>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</si>
  <si>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</si>
  <si>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</si>
  <si>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</si>
  <si>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</si>
  <si>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</si>
  <si>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</si>
  <si>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</si>
  <si>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</si>
  <si>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</si>
  <si>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</si>
  <si>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</si>
  <si>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</si>
  <si>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</si>
  <si>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</si>
  <si>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</si>
  <si>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</si>
  <si>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</si>
  <si>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</si>
  <si>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</si>
  <si>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</si>
  <si>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</si>
  <si>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</si>
  <si>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</si>
  <si>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</si>
  <si>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</si>
  <si>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</si>
  <si>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</si>
  <si>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</si>
  <si>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</si>
  <si>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</si>
  <si>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</si>
  <si>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</si>
  <si>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</si>
  <si>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</si>
  <si>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</si>
  <si>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</si>
  <si>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</si>
  <si>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</si>
  <si>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</si>
  <si>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</si>
  <si>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</si>
  <si>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</si>
  <si>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</si>
  <si>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</si>
  <si>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</si>
  <si>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</si>
  <si>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</si>
  <si>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</si>
  <si>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</si>
  <si>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</si>
  <si>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</si>
  <si>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</si>
  <si>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</si>
  <si>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</si>
  <si>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</si>
  <si>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</si>
  <si>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</si>
  <si>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</si>
  <si>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</si>
  <si>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</si>
  <si>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</si>
  <si>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</si>
  <si>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</si>
  <si>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</si>
  <si>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</si>
  <si>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</si>
  <si>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</si>
  <si>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</si>
  <si>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</si>
  <si>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</si>
  <si>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</si>
  <si>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</si>
  <si>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</si>
  <si>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</si>
  <si>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</si>
  <si>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</si>
  <si>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</si>
  <si>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</si>
  <si>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</si>
  <si>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</si>
  <si>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</si>
  <si>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</si>
  <si>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</si>
  <si>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</si>
  <si>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</si>
  <si>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</si>
  <si>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</si>
  <si>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</si>
  <si>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</si>
  <si>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</si>
  <si>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</si>
  <si>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</si>
  <si>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</si>
  <si>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</si>
  <si>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</si>
  <si>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</si>
  <si>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</si>
  <si>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</si>
  <si>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</si>
  <si>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</si>
  <si>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</si>
  <si>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</si>
  <si>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</si>
  <si>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</si>
  <si>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</si>
  <si>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</si>
  <si>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</si>
  <si>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</si>
  <si>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</si>
  <si>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</si>
  <si>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</si>
  <si>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</si>
  <si>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</si>
  <si>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</si>
  <si>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</si>
  <si>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</si>
  <si>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</si>
  <si>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</si>
  <si>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</si>
  <si>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</si>
  <si>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</si>
  <si>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</si>
  <si>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</si>
  <si>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</si>
  <si>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</si>
  <si>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</si>
  <si>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</si>
  <si>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</si>
  <si>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</si>
  <si>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</si>
  <si>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</si>
  <si>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</si>
  <si>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</si>
  <si>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</si>
  <si>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</si>
  <si>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</si>
  <si>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</si>
  <si>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</si>
  <si>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</si>
  <si>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</si>
  <si>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</si>
  <si>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</si>
  <si>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</si>
  <si>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</si>
  <si>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</si>
  <si>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</si>
  <si>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</si>
  <si>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</si>
  <si>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</si>
  <si>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</si>
  <si>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</si>
  <si>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</si>
  <si>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</si>
  <si>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</si>
  <si>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</si>
  <si>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</si>
  <si>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</si>
  <si>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</si>
  <si>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</si>
  <si>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</si>
  <si>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</si>
  <si>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</si>
  <si>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</si>
  <si>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</si>
  <si>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</si>
  <si>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</si>
  <si>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</si>
  <si>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</si>
  <si>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</si>
  <si>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</si>
  <si>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</si>
  <si>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</si>
  <si>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</si>
  <si>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</si>
  <si>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</si>
  <si>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</si>
  <si>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</si>
  <si>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</si>
  <si>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</si>
  <si>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</si>
  <si>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</si>
  <si>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</si>
  <si>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</si>
  <si>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</si>
  <si>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</si>
  <si>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</si>
  <si>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</si>
  <si>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</si>
  <si>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</si>
  <si>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</si>
  <si>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</si>
  <si>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</si>
  <si>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</si>
  <si>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</si>
  <si>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</si>
  <si>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</si>
  <si>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</si>
  <si>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</si>
  <si>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</si>
  <si>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</si>
  <si>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</si>
  <si>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</si>
  <si>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</si>
  <si>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</si>
  <si>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</si>
  <si>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</si>
  <si>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</si>
  <si>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</si>
  <si>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</si>
  <si>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</si>
  <si>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</si>
  <si>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</si>
  <si>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</si>
  <si>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</si>
  <si>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</si>
  <si>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</si>
  <si>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</si>
  <si>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</si>
  <si>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</si>
  <si>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</si>
  <si>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</si>
  <si>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</si>
  <si>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</si>
  <si>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</si>
  <si>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</si>
  <si>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</si>
  <si>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</si>
  <si>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</si>
  <si>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</si>
  <si>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</si>
  <si>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</si>
  <si>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</si>
  <si>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</si>
  <si>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</si>
  <si>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</si>
  <si>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</si>
  <si>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</si>
  <si>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</si>
  <si>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</si>
  <si>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</si>
  <si>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</si>
  <si>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</si>
  <si>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</si>
  <si>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</si>
  <si>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</si>
  <si>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</si>
  <si>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</si>
  <si>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</si>
  <si>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</si>
  <si>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</si>
  <si>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</si>
  <si>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</si>
  <si>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</si>
  <si>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</si>
  <si>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</si>
  <si>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</si>
  <si>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</si>
  <si>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</si>
  <si>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</si>
  <si>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</si>
  <si>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</si>
  <si>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</si>
  <si>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</si>
  <si>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</si>
  <si>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</si>
  <si>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</si>
  <si>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</si>
  <si>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</si>
  <si>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</si>
  <si>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</si>
  <si>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</si>
  <si>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</si>
  <si>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</si>
  <si>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</si>
  <si>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</si>
  <si>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</si>
  <si>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</si>
  <si>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</si>
  <si>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</si>
  <si>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</si>
  <si>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</si>
  <si>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</si>
  <si>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</si>
  <si>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</si>
  <si>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</si>
  <si>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</si>
  <si>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</si>
  <si>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</si>
  <si>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</si>
  <si>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</si>
  <si>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</si>
  <si>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</si>
  <si>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</si>
  <si>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</si>
  <si>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</si>
  <si>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</si>
  <si>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</si>
  <si>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</si>
  <si>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</si>
  <si>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</si>
  <si>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</si>
  <si>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</si>
  <si>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</si>
  <si>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</si>
  <si>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</si>
  <si>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</si>
  <si>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</si>
  <si>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</si>
  <si>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</si>
  <si>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</si>
  <si>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</si>
  <si>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</si>
  <si>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</si>
  <si>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</si>
  <si>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</si>
  <si>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</si>
  <si>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</si>
  <si>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</si>
  <si>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</si>
  <si>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</si>
  <si>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</si>
  <si>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</si>
  <si>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</si>
  <si>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</si>
  <si>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</si>
  <si>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</si>
  <si>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</si>
  <si>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</si>
  <si>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</si>
  <si>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</si>
  <si>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</si>
  <si>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</si>
  <si>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</si>
  <si>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</si>
  <si>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</si>
  <si>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</si>
  <si>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</si>
  <si>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</si>
  <si>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</si>
  <si>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</si>
  <si>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</si>
  <si>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</si>
  <si>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</si>
  <si>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</si>
  <si>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</si>
  <si>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</si>
  <si>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</si>
  <si>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</si>
  <si>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</si>
  <si>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</si>
  <si>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</si>
  <si>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</si>
  <si>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</si>
  <si>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</si>
  <si>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</si>
  <si>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</si>
  <si>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</si>
  <si>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</si>
  <si>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</si>
  <si>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</si>
  <si>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</si>
  <si>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</si>
  <si>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</si>
  <si>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</si>
  <si>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</si>
  <si>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</si>
  <si>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</si>
  <si>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</si>
  <si>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</si>
  <si>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</si>
  <si>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</si>
  <si>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</si>
  <si>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</si>
  <si>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</si>
  <si>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</si>
  <si>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</si>
  <si>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</si>
  <si>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</si>
  <si>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</si>
  <si>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</si>
  <si>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</si>
  <si>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</si>
  <si>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</si>
  <si>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</si>
  <si>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</si>
  <si>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</si>
  <si>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</si>
  <si>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</si>
  <si>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</si>
  <si>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</si>
  <si>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</si>
  <si>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</si>
  <si>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</si>
  <si>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</si>
  <si>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</si>
  <si>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</si>
  <si>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</si>
  <si>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</si>
  <si>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</si>
  <si>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</si>
  <si>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</si>
  <si>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</si>
  <si>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</si>
  <si>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</si>
  <si>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</si>
  <si>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</si>
  <si>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</si>
  <si>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</si>
  <si>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</si>
  <si>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</si>
  <si>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</si>
  <si>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</si>
  <si>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</si>
  <si>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</si>
  <si>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</si>
  <si>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</si>
  <si>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</si>
  <si>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</si>
  <si>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</si>
  <si>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</si>
  <si>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</si>
  <si>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</si>
  <si>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</si>
  <si>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</si>
  <si>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</si>
  <si>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</si>
  <si>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</si>
  <si>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</si>
  <si>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</si>
  <si>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</si>
  <si>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</si>
  <si>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</si>
  <si>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</si>
  <si>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</si>
  <si>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</si>
  <si>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</si>
  <si>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</si>
  <si>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</si>
  <si>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</si>
  <si>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</si>
  <si>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</si>
  <si>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</si>
  <si>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</si>
  <si>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</si>
  <si>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</si>
  <si>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</si>
  <si>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</si>
  <si>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</si>
  <si>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</si>
  <si>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</si>
  <si>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</si>
  <si>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</si>
  <si>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</si>
  <si>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</si>
  <si>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</si>
  <si>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</si>
  <si>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</si>
  <si>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</si>
  <si>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</si>
  <si>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</si>
  <si>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</si>
  <si>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</si>
  <si>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</si>
  <si>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</si>
  <si>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</si>
  <si>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</si>
  <si>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</si>
  <si>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</si>
  <si>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</si>
  <si>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</si>
  <si>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</si>
  <si>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</si>
  <si>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</si>
  <si>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</si>
  <si>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</si>
  <si>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</si>
  <si>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</si>
  <si>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</si>
  <si>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</si>
  <si>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</si>
  <si>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</si>
  <si>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</si>
  <si>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</si>
  <si>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</si>
  <si>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</si>
  <si>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</si>
  <si>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</si>
  <si>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</si>
  <si>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</si>
  <si>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</si>
  <si>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</si>
  <si>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</si>
  <si>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</si>
  <si>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</si>
  <si>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</si>
  <si>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</si>
  <si>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</si>
  <si>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</si>
  <si>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</si>
  <si>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</si>
  <si>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</si>
  <si>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</si>
  <si>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</si>
  <si>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</si>
  <si>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</si>
  <si>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</si>
  <si>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</si>
  <si>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</si>
  <si>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</si>
  <si>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</si>
  <si>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</si>
  <si>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</si>
  <si>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</si>
  <si>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</si>
  <si>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</si>
  <si>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</si>
  <si>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</si>
  <si>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</si>
  <si>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</si>
  <si>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</si>
  <si>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</si>
  <si>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</si>
  <si>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</si>
  <si>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</si>
  <si>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</si>
  <si>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</si>
  <si>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</si>
  <si>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</si>
  <si>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</si>
  <si>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</si>
  <si>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</si>
  <si>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</si>
  <si>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</si>
  <si>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</si>
  <si>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</si>
  <si>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</si>
  <si>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</si>
  <si>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</si>
  <si>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</si>
  <si>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</si>
  <si>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</si>
  <si>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</si>
  <si>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</si>
  <si>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</si>
  <si>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</si>
  <si>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</si>
  <si>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</si>
  <si>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</si>
  <si>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</si>
  <si>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</si>
  <si>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</si>
  <si>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</si>
  <si>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</si>
  <si>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</si>
  <si>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</si>
  <si>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</si>
  <si>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</si>
  <si>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</si>
  <si>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</si>
  <si>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</si>
  <si>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</si>
  <si>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</si>
  <si>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</si>
  <si>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</si>
  <si>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</si>
  <si>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</si>
  <si>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</si>
  <si>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</si>
  <si>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</si>
  <si>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</si>
  <si>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</si>
  <si>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</si>
  <si>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</si>
  <si>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</si>
  <si>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</si>
  <si>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</si>
  <si>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</si>
  <si>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</si>
  <si>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</si>
  <si>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</si>
  <si>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</si>
  <si>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</si>
  <si>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</si>
  <si>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</si>
  <si>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</si>
  <si>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</si>
  <si>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</si>
  <si>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</si>
  <si>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</si>
  <si>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</si>
  <si>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</si>
  <si>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</si>
  <si>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</si>
  <si>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</si>
  <si>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</si>
  <si>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</si>
  <si>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</si>
  <si>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</si>
  <si>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</si>
  <si>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</si>
  <si>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</si>
  <si>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</si>
  <si>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</si>
  <si>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</si>
  <si>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</si>
  <si>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</si>
  <si>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</si>
  <si>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</si>
  <si>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</si>
  <si>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</si>
  <si>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</si>
  <si>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</si>
  <si>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</si>
  <si>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</si>
  <si>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</si>
  <si>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</si>
  <si>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</si>
  <si>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</si>
  <si>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</si>
  <si>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</si>
  <si>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</si>
  <si>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</si>
  <si>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</si>
  <si>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</si>
  <si>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</si>
  <si>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</si>
  <si>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</si>
  <si>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</si>
  <si>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</si>
  <si>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</si>
  <si>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</si>
  <si>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</si>
  <si>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</si>
  <si>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</si>
  <si>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</si>
  <si>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</si>
  <si>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</si>
  <si>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</si>
  <si>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</si>
  <si>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</si>
  <si>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</si>
  <si>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</si>
  <si>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</si>
  <si>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</si>
  <si>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</si>
  <si>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</si>
  <si>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</si>
  <si>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</si>
  <si>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</si>
  <si>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</si>
  <si>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</si>
  <si>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</si>
  <si>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</si>
  <si>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</si>
  <si>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</si>
  <si>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</si>
  <si>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</si>
  <si>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</si>
  <si>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</si>
  <si>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</si>
  <si>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</si>
  <si>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</si>
  <si>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</si>
  <si>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</si>
  <si>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</si>
  <si>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</si>
  <si>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</si>
  <si>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</si>
  <si>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</si>
  <si>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</si>
  <si>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</si>
  <si>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</si>
  <si>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</si>
  <si>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</si>
  <si>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</si>
  <si>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</si>
  <si>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</si>
  <si>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</si>
  <si>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</si>
  <si>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</si>
  <si>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</si>
  <si>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</si>
  <si>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</si>
  <si>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</si>
  <si>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</si>
  <si>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</si>
  <si>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</si>
  <si>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</si>
  <si>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</si>
  <si>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</si>
  <si>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</si>
  <si>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</si>
  <si>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</si>
  <si>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</si>
  <si>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</si>
  <si>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</si>
  <si>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</si>
  <si>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</si>
  <si>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</si>
  <si>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</si>
  <si>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</si>
  <si>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</si>
  <si>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</si>
  <si>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</si>
  <si>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</si>
  <si>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</si>
  <si>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</si>
  <si>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</si>
  <si>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</si>
  <si>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</si>
  <si>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</si>
  <si>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</si>
  <si>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</si>
  <si>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</si>
  <si>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</si>
  <si>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</si>
  <si>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</si>
  <si>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</si>
  <si>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</si>
  <si>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</si>
  <si>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</si>
  <si>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</si>
  <si>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</si>
  <si>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</si>
  <si>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</si>
  <si>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</si>
  <si>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</si>
  <si>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</si>
  <si>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</si>
  <si>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</si>
  <si>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</si>
  <si>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</si>
  <si>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</si>
  <si>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</si>
  <si>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</si>
  <si>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</si>
  <si>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</si>
  <si>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</si>
  <si>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</si>
  <si>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</si>
  <si>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</si>
  <si>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</si>
  <si>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</si>
  <si>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</si>
  <si>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</si>
  <si>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</si>
  <si>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</si>
  <si>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</si>
  <si>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</si>
  <si>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</si>
  <si>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</si>
  <si>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</si>
  <si>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</si>
  <si>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</si>
  <si>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</si>
  <si>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</si>
  <si>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</si>
  <si>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</si>
  <si>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</si>
  <si>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</si>
  <si>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</si>
  <si>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</si>
  <si>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</si>
  <si>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</si>
  <si>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</si>
  <si>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</si>
  <si>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</si>
  <si>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</si>
  <si>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</si>
  <si>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</si>
  <si>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</si>
  <si>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</si>
  <si>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</si>
  <si>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</si>
  <si>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</si>
  <si>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</si>
  <si>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</si>
  <si>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</si>
  <si>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</si>
  <si>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</si>
  <si>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</si>
  <si>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</si>
  <si>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</si>
  <si>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</si>
  <si>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</si>
  <si>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</si>
  <si>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</si>
  <si>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</si>
  <si>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</si>
  <si>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</si>
  <si>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</si>
  <si>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</si>
  <si>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</si>
  <si>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</si>
  <si>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</si>
  <si>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</si>
  <si>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</si>
  <si>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</si>
  <si>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</si>
  <si>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</si>
  <si>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</si>
  <si>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</si>
  <si>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</si>
  <si>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</si>
  <si>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</si>
  <si>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</si>
  <si>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</si>
  <si>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</si>
  <si>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</si>
  <si>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</si>
  <si>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</si>
  <si>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</si>
  <si>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</si>
  <si>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</si>
  <si>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</si>
  <si>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</si>
  <si>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</si>
  <si>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</si>
  <si>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</si>
  <si>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</si>
  <si>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</si>
  <si>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</si>
  <si>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</si>
  <si>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</si>
  <si>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</si>
  <si>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</si>
  <si>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</si>
  <si>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</si>
  <si>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</si>
  <si>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</si>
  <si>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</si>
  <si>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</si>
  <si>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</si>
  <si>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</si>
  <si>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</si>
  <si>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</si>
  <si>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</si>
  <si>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</si>
  <si>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</si>
  <si>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</si>
  <si>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</si>
  <si>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</si>
  <si>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</si>
  <si>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</si>
  <si>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</si>
  <si>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</si>
  <si>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</si>
  <si>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</si>
  <si>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</si>
  <si>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</si>
  <si>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</si>
  <si>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</si>
  <si>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</si>
  <si>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</si>
  <si>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</si>
  <si>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</si>
  <si>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</si>
  <si>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</si>
  <si>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</si>
  <si>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</si>
  <si>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</si>
  <si>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</si>
  <si>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</si>
  <si>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</si>
  <si>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</si>
  <si>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</si>
  <si>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</si>
  <si>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</si>
  <si>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</si>
  <si>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</si>
  <si>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</si>
  <si>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</si>
  <si>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</si>
  <si>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</si>
  <si>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</si>
  <si>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</si>
  <si>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</si>
  <si>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</si>
  <si>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</si>
  <si>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</si>
  <si>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</si>
  <si>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</si>
  <si>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</si>
  <si>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</si>
  <si>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</si>
  <si>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</si>
  <si>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</si>
  <si>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</si>
  <si>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</si>
  <si>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</si>
  <si>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</si>
  <si>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</si>
  <si>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</si>
  <si>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</si>
  <si>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</si>
  <si>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</si>
  <si>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</si>
  <si>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</si>
  <si>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</si>
  <si>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</si>
  <si>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</si>
  <si>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</si>
  <si>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</si>
  <si>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</si>
  <si>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</si>
  <si>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</si>
  <si>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</si>
  <si>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</si>
  <si>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</si>
  <si>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</si>
  <si>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</si>
  <si>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</si>
  <si>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</si>
  <si>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</si>
  <si>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</si>
  <si>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</si>
  <si>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</si>
  <si>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</si>
  <si>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</si>
  <si>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</si>
  <si>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</si>
  <si>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</si>
  <si>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</si>
  <si>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</si>
  <si>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</si>
  <si>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</si>
  <si>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</si>
  <si>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</si>
  <si>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</si>
  <si>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</si>
  <si>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</si>
  <si>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</si>
  <si>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</si>
  <si>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</si>
  <si>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</si>
  <si>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</si>
  <si>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</si>
  <si>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</si>
  <si>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</si>
  <si>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</si>
  <si>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</si>
  <si>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</si>
  <si>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</si>
  <si>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</si>
  <si>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</si>
  <si>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</si>
  <si>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</si>
  <si>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</si>
  <si>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</si>
  <si>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</si>
  <si>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</si>
  <si>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</si>
  <si>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</si>
  <si>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</si>
  <si>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</si>
  <si>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</si>
  <si>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</si>
  <si>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</si>
  <si>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</si>
  <si>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</si>
  <si>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</si>
  <si>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</si>
  <si>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</si>
  <si>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</si>
  <si>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</si>
  <si>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</si>
  <si>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</si>
  <si>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</si>
  <si>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</si>
  <si>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</si>
  <si>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</si>
  <si>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</si>
  <si>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</si>
  <si>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</si>
  <si>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</si>
  <si>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</si>
  <si>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</si>
  <si>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</si>
  <si>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</si>
  <si>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</si>
  <si>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</si>
  <si>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</si>
  <si>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</si>
  <si>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</si>
  <si>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</si>
  <si>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</si>
  <si>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</si>
  <si>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</si>
  <si>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</si>
  <si>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</si>
  <si>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</si>
  <si>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</si>
  <si>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</si>
  <si>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</si>
  <si>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</si>
  <si>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</si>
  <si>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</si>
  <si>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</si>
  <si>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</si>
  <si>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</si>
  <si>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</si>
  <si>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</si>
  <si>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</si>
  <si>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</si>
  <si>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</si>
  <si>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</si>
  <si>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</si>
  <si>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</si>
  <si>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</si>
  <si>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</si>
  <si>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</si>
  <si>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</si>
  <si>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</si>
  <si>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</si>
  <si>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</si>
  <si>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</si>
  <si>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</si>
  <si>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</si>
  <si>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</si>
  <si>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</si>
  <si>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</si>
  <si>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</si>
  <si>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</si>
  <si>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</si>
  <si>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</si>
  <si>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</si>
  <si>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</si>
  <si>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</si>
  <si>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</si>
  <si>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</si>
  <si>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</si>
  <si>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</si>
  <si>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</si>
  <si>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</si>
  <si>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</si>
  <si>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</si>
  <si>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</si>
  <si>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</si>
  <si>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</si>
  <si>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</si>
  <si>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</si>
  <si>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</si>
  <si>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</si>
  <si>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</si>
  <si>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</si>
  <si>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</si>
  <si>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</si>
  <si>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</si>
  <si>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</si>
  <si>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</si>
  <si>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</si>
  <si>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</si>
  <si>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</si>
  <si>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</si>
  <si>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</si>
  <si>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</si>
  <si>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</si>
  <si>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</si>
  <si>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</si>
  <si>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</si>
  <si>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</si>
  <si>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</si>
  <si>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</si>
  <si>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</si>
  <si>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</si>
  <si>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</si>
  <si>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</si>
  <si>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</si>
  <si>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</si>
  <si>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</si>
  <si>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</si>
  <si>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</si>
  <si>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</si>
  <si>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</si>
  <si>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</si>
  <si>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</si>
  <si>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</si>
  <si>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</si>
  <si>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</si>
  <si>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</si>
  <si>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</si>
  <si>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</si>
  <si>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</si>
  <si>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</si>
  <si>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</si>
  <si>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</si>
  <si>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</si>
  <si>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</si>
  <si>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</si>
  <si>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</si>
  <si>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</si>
  <si>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</si>
  <si>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</si>
  <si>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</si>
  <si>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</si>
  <si>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</si>
  <si>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</si>
  <si>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</si>
  <si>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</si>
  <si>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</si>
  <si>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</si>
  <si>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</si>
  <si>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</si>
  <si>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</si>
  <si>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</si>
  <si>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</si>
  <si>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</si>
  <si>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</si>
  <si>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</si>
  <si>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</si>
  <si>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</si>
  <si>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</si>
  <si>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</si>
  <si>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</si>
  <si>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</si>
  <si>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</si>
  <si>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</si>
  <si>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</si>
  <si>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</si>
  <si>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</si>
  <si>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</si>
  <si>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</si>
  <si>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</si>
  <si>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</si>
  <si>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</si>
  <si>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</si>
  <si>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</si>
  <si>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</si>
  <si>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</si>
  <si>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</si>
  <si>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</si>
  <si>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</si>
  <si>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</si>
  <si>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</si>
  <si>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</si>
  <si>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</si>
  <si>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</si>
  <si>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</si>
  <si>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</si>
  <si>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</si>
  <si>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</si>
  <si>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</si>
  <si>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</si>
  <si>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</si>
  <si>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</si>
  <si>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</si>
  <si>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</si>
  <si>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</si>
  <si>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</si>
  <si>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</si>
  <si>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</si>
  <si>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</si>
  <si>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</si>
  <si>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</si>
  <si>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</si>
  <si>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</si>
  <si>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</si>
  <si>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</si>
  <si>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</si>
  <si>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</si>
  <si>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</si>
  <si>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</si>
  <si>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</si>
  <si>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</si>
  <si>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</si>
  <si>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</si>
  <si>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</si>
  <si>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</si>
  <si>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</si>
  <si>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</si>
  <si>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</si>
  <si>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</si>
  <si>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</si>
  <si>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</si>
  <si>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</si>
  <si>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</si>
  <si>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</si>
  <si>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</si>
  <si>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</si>
  <si>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</si>
  <si>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</si>
  <si>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</si>
  <si>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</si>
  <si>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</si>
  <si>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</si>
  <si>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</si>
  <si>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</si>
  <si>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</si>
  <si>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</si>
  <si>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</si>
  <si>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</si>
  <si>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</si>
  <si>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</si>
  <si>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</si>
  <si>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</si>
  <si>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</si>
  <si>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</si>
  <si>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</si>
  <si>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</si>
  <si>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</si>
  <si>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</si>
  <si>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</si>
  <si>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</si>
  <si>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</si>
  <si>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</si>
  <si>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</si>
  <si>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</si>
  <si>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</si>
  <si>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</si>
  <si>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</si>
  <si>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</si>
  <si>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</si>
  <si>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</si>
  <si>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</si>
  <si>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</si>
  <si>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</si>
  <si>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</si>
  <si>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</si>
  <si>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</si>
  <si>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</si>
  <si>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</si>
  <si>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</si>
  <si>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</si>
  <si>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</si>
  <si>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</si>
  <si>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</si>
  <si>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</si>
  <si>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</si>
  <si>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</si>
  <si>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</si>
  <si>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</si>
  <si>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</si>
  <si>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</si>
  <si>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</si>
  <si>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</si>
  <si>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</si>
  <si>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</si>
  <si>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</si>
  <si>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</si>
  <si>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</si>
  <si>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</si>
  <si>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</si>
  <si>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</si>
  <si>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</si>
  <si>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</si>
  <si>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</si>
  <si>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</si>
  <si>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</si>
  <si>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</si>
  <si>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</si>
  <si>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</si>
  <si>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</si>
  <si>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</si>
  <si>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</si>
  <si>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</si>
  <si>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</si>
  <si>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</si>
  <si>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</si>
  <si>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</si>
  <si>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</si>
  <si>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</si>
  <si>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</si>
  <si>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</si>
  <si>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</si>
  <si>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</si>
  <si>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</si>
  <si>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</si>
  <si>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</si>
  <si>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</si>
  <si>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</si>
  <si>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</si>
  <si>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</si>
  <si>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</si>
  <si>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</si>
  <si>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</si>
  <si>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</si>
  <si>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</si>
  <si>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</si>
  <si>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</si>
  <si>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</si>
  <si>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</si>
  <si>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</si>
  <si>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</si>
  <si>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</si>
  <si>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</si>
  <si>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</si>
  <si>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</si>
  <si>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</si>
  <si>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</si>
  <si>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</si>
  <si>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</si>
  <si>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</si>
  <si>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</si>
  <si>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</si>
  <si>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</si>
  <si>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</si>
  <si>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</si>
  <si>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</si>
  <si>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</si>
  <si>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</si>
  <si>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</si>
  <si>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</si>
  <si>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</si>
  <si>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</si>
  <si>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</si>
  <si>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</si>
  <si>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</si>
  <si>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</si>
  <si>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</si>
  <si>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</si>
  <si>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</si>
  <si>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</si>
  <si>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</si>
  <si>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</si>
  <si>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</si>
  <si>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</si>
  <si>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</si>
  <si>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</si>
  <si>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</si>
  <si>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</si>
  <si>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</si>
  <si>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</si>
  <si>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</si>
  <si>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</si>
  <si>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</si>
  <si>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</si>
  <si>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</si>
  <si>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</si>
  <si>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</si>
  <si>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</si>
  <si>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</si>
  <si>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</si>
  <si>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</si>
  <si>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</si>
  <si>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</si>
  <si>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</si>
  <si>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</si>
  <si>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</si>
  <si>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</si>
  <si>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</si>
  <si>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</si>
  <si>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</si>
  <si>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</si>
  <si>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</si>
  <si>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</si>
  <si>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</si>
  <si>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</si>
  <si>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</si>
  <si>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</si>
  <si>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</si>
  <si>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</si>
  <si>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</si>
  <si>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</si>
  <si>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</si>
  <si>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</si>
  <si>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</si>
  <si>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</si>
  <si>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</si>
  <si>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</si>
  <si>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</si>
  <si>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</si>
  <si>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</si>
  <si>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</si>
  <si>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</si>
  <si>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</si>
  <si>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</si>
  <si>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</si>
  <si>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</si>
  <si>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</si>
  <si>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</si>
  <si>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</si>
  <si>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</si>
  <si>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</si>
  <si>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</si>
  <si>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</si>
  <si>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</si>
  <si>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</si>
  <si>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</si>
  <si>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</si>
  <si>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</si>
  <si>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</si>
  <si>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</si>
  <si>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</si>
  <si>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</si>
  <si>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</si>
  <si>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</si>
  <si>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</si>
  <si>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</si>
  <si>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</si>
  <si>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</si>
  <si>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</si>
  <si>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</si>
  <si>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</si>
  <si>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</si>
  <si>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</si>
  <si>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</si>
  <si>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</si>
  <si>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</si>
  <si>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</si>
  <si>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</si>
  <si>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</si>
  <si>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</si>
  <si>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</si>
  <si>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</si>
  <si>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</si>
  <si>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</si>
  <si>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</si>
  <si>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</si>
  <si>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</si>
  <si>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</si>
  <si>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</si>
  <si>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</si>
  <si>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</si>
  <si>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</si>
  <si>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</si>
  <si>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</si>
  <si>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</si>
  <si>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</si>
  <si>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</si>
  <si>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</si>
  <si>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</si>
  <si>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</si>
  <si>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</si>
  <si>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</si>
  <si>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</si>
  <si>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</si>
  <si>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</si>
  <si>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</si>
  <si>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</si>
  <si>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</si>
  <si>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</si>
  <si>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</si>
  <si>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</si>
  <si>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</si>
  <si>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</si>
  <si>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</si>
  <si>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</si>
  <si>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</si>
  <si>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</si>
  <si>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</si>
  <si>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</si>
  <si>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</si>
  <si>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</si>
  <si>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</si>
  <si>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</si>
  <si>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</si>
  <si>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</si>
  <si>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</si>
  <si>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</si>
  <si>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</si>
  <si>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</si>
  <si>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</si>
  <si>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</si>
  <si>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</si>
  <si>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</si>
  <si>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</si>
  <si>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</si>
  <si>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</si>
  <si>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</si>
  <si>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</si>
  <si>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</si>
  <si>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</si>
  <si>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</si>
  <si>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</si>
  <si>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</si>
  <si>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</si>
  <si>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</si>
  <si>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</si>
  <si>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</si>
  <si>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</si>
  <si>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</si>
  <si>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</si>
  <si>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</si>
  <si>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</si>
  <si>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</si>
  <si>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</si>
  <si>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</si>
  <si>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</si>
  <si>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</si>
  <si>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</si>
  <si>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</si>
  <si>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</si>
  <si>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</si>
  <si>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</si>
  <si>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</si>
  <si>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</si>
  <si>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</si>
  <si>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</si>
  <si>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</si>
  <si>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</si>
  <si>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</si>
  <si>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</si>
  <si>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</si>
  <si>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</si>
  <si>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</si>
  <si>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</si>
  <si>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</si>
  <si>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</si>
  <si>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</si>
  <si>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</si>
  <si>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</si>
  <si>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</si>
  <si>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</si>
  <si>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</si>
  <si>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</si>
  <si>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</si>
  <si>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</si>
  <si>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</si>
  <si>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</si>
  <si>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</si>
  <si>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</si>
  <si>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</si>
  <si>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</si>
  <si>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</si>
  <si>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</si>
  <si>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</si>
  <si>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</si>
  <si>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</si>
  <si>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</si>
  <si>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</si>
  <si>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</si>
  <si>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</si>
  <si>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</si>
  <si>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</si>
  <si>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</si>
  <si>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</si>
  <si>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</si>
  <si>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</si>
  <si>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</si>
  <si>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</si>
  <si>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</si>
  <si>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</si>
  <si>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</si>
  <si>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</si>
  <si>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</si>
  <si>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</si>
  <si>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</si>
  <si>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</si>
  <si>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</si>
  <si>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</si>
  <si>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</si>
  <si>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</si>
  <si>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</si>
  <si>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</si>
  <si>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</si>
  <si>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</si>
  <si>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</si>
  <si>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</si>
  <si>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</si>
  <si>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</si>
  <si>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</si>
  <si>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</si>
  <si>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</si>
  <si>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</si>
  <si>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</si>
  <si>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</si>
  <si>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</si>
  <si>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</si>
  <si>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</si>
  <si>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</si>
  <si>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</si>
  <si>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</si>
  <si>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</si>
  <si>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</si>
  <si>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</si>
  <si>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</si>
  <si>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</si>
  <si>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</si>
  <si>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</si>
  <si>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</si>
  <si>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</si>
  <si>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</si>
  <si>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</si>
  <si>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</si>
  <si>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</si>
  <si>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</si>
  <si>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</si>
  <si>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</si>
  <si>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</si>
  <si>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</si>
  <si>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</si>
  <si>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</si>
  <si>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</si>
  <si>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</si>
  <si>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</si>
  <si>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</si>
  <si>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</si>
  <si>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</si>
  <si>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</si>
  <si>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</si>
  <si>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</si>
  <si>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</si>
  <si>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</si>
  <si>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</si>
  <si>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</si>
  <si>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</si>
  <si>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</si>
  <si>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</si>
  <si>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</si>
  <si>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</si>
  <si>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</si>
  <si>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</si>
  <si>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</si>
  <si>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</si>
  <si>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</si>
  <si>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</si>
  <si>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</si>
  <si>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</si>
  <si>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</si>
  <si>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</si>
  <si>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</si>
  <si>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</si>
  <si>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</si>
  <si>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</si>
  <si>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</si>
  <si>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</si>
  <si>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</si>
  <si>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</si>
  <si>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</si>
  <si>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</si>
  <si>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</si>
  <si>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</si>
  <si>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</si>
  <si>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</si>
  <si>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</si>
  <si>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</si>
  <si>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</si>
  <si>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</si>
  <si>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</si>
  <si>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</si>
  <si>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</si>
  <si>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</si>
  <si>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</si>
  <si>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</si>
  <si>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</si>
  <si>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</si>
  <si>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</si>
  <si>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</si>
  <si>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</si>
  <si>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</si>
  <si>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</si>
  <si>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</si>
  <si>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</si>
  <si>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</si>
  <si>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</si>
  <si>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</si>
  <si>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</si>
  <si>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</si>
  <si>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</si>
  <si>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</si>
  <si>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</si>
  <si>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</si>
  <si>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</si>
  <si>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</si>
  <si>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</si>
  <si>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</si>
  <si>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</si>
  <si>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</si>
  <si>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</si>
  <si>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</si>
  <si>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</si>
  <si>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</si>
  <si>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</si>
  <si>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</si>
  <si>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</si>
  <si>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</si>
  <si>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</si>
  <si>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</si>
  <si>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</si>
  <si>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</si>
  <si>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</si>
  <si>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</si>
  <si>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</si>
  <si>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</si>
  <si>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</si>
  <si>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</si>
  <si>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</si>
  <si>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</si>
  <si>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</si>
  <si>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</si>
  <si>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</si>
  <si>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</si>
  <si>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</si>
  <si>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</si>
  <si>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</si>
  <si>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</si>
  <si>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</si>
  <si>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</si>
  <si>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</si>
  <si>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</si>
  <si>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</si>
  <si>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</si>
  <si>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</si>
  <si>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</si>
  <si>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</si>
  <si>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</si>
  <si>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</si>
  <si>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</si>
  <si>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</si>
  <si>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</si>
  <si>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</si>
  <si>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</si>
  <si>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</si>
  <si>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</si>
  <si>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</si>
  <si>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</si>
  <si>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</si>
  <si>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</si>
  <si>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</si>
  <si>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</si>
  <si>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</si>
  <si>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</si>
  <si>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</si>
  <si>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</si>
  <si>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</si>
  <si>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</si>
  <si>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</si>
  <si>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</si>
  <si>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</si>
  <si>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</si>
  <si>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</si>
  <si>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</si>
  <si>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</si>
  <si>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</si>
  <si>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</si>
  <si>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</si>
  <si>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</si>
  <si>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</si>
  <si>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</si>
  <si>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</si>
  <si>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</si>
  <si>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</si>
  <si>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</si>
  <si>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</si>
  <si>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</si>
  <si>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</si>
  <si>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</si>
  <si>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</si>
  <si>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</si>
  <si>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</si>
  <si>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</si>
  <si>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</si>
  <si>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</si>
  <si>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</si>
  <si>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</si>
  <si>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</si>
  <si>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</si>
  <si>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</si>
  <si>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</si>
  <si>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</si>
  <si>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</si>
  <si>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</si>
  <si>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</si>
  <si>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</si>
  <si>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</si>
  <si>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</si>
  <si>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</si>
  <si>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</si>
  <si>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</si>
  <si>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</si>
  <si>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</si>
  <si>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</si>
  <si>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</si>
  <si>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</si>
  <si>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</si>
  <si>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</si>
  <si>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</si>
  <si>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</si>
  <si>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</si>
  <si>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</si>
  <si>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</si>
  <si>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</si>
  <si>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</si>
  <si>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</si>
  <si>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</si>
  <si>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</si>
  <si>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</si>
  <si>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</si>
  <si>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</si>
  <si>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</si>
  <si>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</si>
  <si>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</si>
  <si>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</si>
  <si>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</si>
  <si>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</si>
  <si>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</si>
  <si>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</si>
  <si>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</si>
  <si>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</si>
  <si>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</si>
  <si>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</si>
  <si>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</si>
  <si>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</si>
  <si>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</si>
  <si>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</si>
  <si>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</si>
  <si>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</si>
  <si>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</si>
  <si>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</si>
  <si>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</si>
  <si>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</si>
  <si>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</si>
  <si>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</si>
  <si>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</si>
  <si>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</si>
  <si>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</si>
  <si>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</si>
  <si>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</si>
  <si>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</si>
  <si>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</si>
  <si>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</si>
  <si>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</si>
  <si>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</si>
  <si>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</si>
  <si>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</si>
  <si>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</si>
  <si>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</si>
  <si>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</si>
  <si>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</si>
  <si>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</si>
  <si>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</si>
  <si>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</si>
  <si>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</si>
  <si>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</si>
  <si>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</si>
  <si>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</si>
  <si>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</si>
  <si>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</si>
  <si>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</si>
  <si>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</si>
  <si>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</si>
  <si>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</si>
  <si>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</si>
  <si>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</si>
  <si>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</si>
  <si>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</si>
  <si>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</si>
  <si>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</si>
  <si>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</si>
  <si>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</si>
  <si>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</si>
  <si>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</si>
  <si>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</si>
  <si>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</si>
  <si>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</si>
  <si>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</si>
  <si>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</si>
  <si>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</si>
  <si>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</si>
  <si>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</si>
  <si>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</si>
  <si>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</si>
  <si>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</si>
  <si>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</si>
  <si>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</si>
  <si>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</si>
  <si>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</si>
  <si>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</si>
  <si>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</si>
  <si>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</si>
  <si>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</si>
  <si>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</si>
  <si>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</si>
  <si>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</si>
  <si>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</si>
  <si>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</si>
  <si>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</si>
  <si>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</si>
  <si>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</si>
  <si>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</si>
  <si>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</si>
  <si>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</si>
  <si>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</si>
  <si>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</si>
  <si>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</si>
  <si>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</si>
  <si>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</si>
  <si>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</si>
  <si>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</si>
  <si>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</si>
  <si>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</si>
  <si>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</si>
  <si>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</si>
  <si>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</si>
  <si>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</si>
  <si>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</si>
  <si>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</si>
  <si>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</si>
  <si>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</si>
  <si>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</si>
  <si>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</si>
  <si>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</si>
  <si>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</si>
  <si>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</si>
  <si>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</si>
  <si>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</si>
  <si>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</si>
  <si>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</si>
  <si>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</si>
  <si>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</si>
  <si>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</si>
  <si>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</si>
  <si>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</si>
  <si>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</si>
  <si>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</si>
  <si>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</si>
  <si>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</si>
  <si>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</si>
  <si>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</si>
  <si>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</si>
  <si>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</si>
  <si>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</si>
  <si>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</si>
  <si>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</si>
  <si>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</si>
  <si>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</si>
  <si>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</si>
  <si>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</si>
  <si>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</si>
  <si>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</si>
  <si>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</si>
  <si>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</si>
  <si>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</si>
  <si>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</si>
  <si>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</si>
  <si>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</si>
  <si>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</si>
  <si>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</si>
  <si>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</si>
  <si>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</si>
  <si>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</si>
  <si>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</si>
  <si>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</si>
  <si>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</si>
  <si>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</si>
  <si>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</si>
  <si>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</si>
  <si>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</si>
  <si>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</si>
  <si>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</si>
  <si>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</si>
  <si>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</si>
  <si>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</si>
  <si>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</si>
  <si>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</si>
  <si>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</si>
  <si>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</si>
  <si>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</si>
  <si>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</si>
  <si>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</si>
  <si>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</si>
  <si>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</si>
  <si>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</si>
  <si>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</si>
  <si>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</si>
  <si>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</si>
  <si>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</si>
  <si>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</si>
  <si>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</si>
  <si>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</si>
  <si>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</si>
  <si>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</si>
  <si>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</si>
  <si>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</si>
  <si>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</si>
  <si>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</si>
  <si>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</si>
  <si>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</si>
  <si>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</si>
  <si>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</si>
  <si>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</si>
  <si>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</si>
  <si>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</si>
  <si>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</si>
  <si>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</si>
  <si>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</si>
  <si>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</si>
  <si>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</si>
  <si>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</si>
  <si>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</si>
  <si>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</si>
  <si>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</si>
  <si>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</si>
  <si>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</si>
  <si>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</si>
  <si>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</si>
  <si>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</si>
  <si>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</si>
  <si>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</si>
  <si>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</si>
  <si>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</si>
  <si>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</si>
  <si>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</si>
  <si>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</si>
  <si>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</si>
  <si>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</si>
  <si>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</si>
  <si>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</si>
  <si>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</si>
  <si>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</si>
  <si>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</si>
  <si>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</si>
  <si>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</si>
  <si>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</si>
  <si>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</si>
  <si>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</si>
  <si>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</si>
  <si>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</si>
  <si>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</si>
  <si>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</si>
  <si>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</si>
  <si>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</si>
  <si>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</si>
  <si>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</si>
  <si>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</si>
  <si>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</si>
  <si>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</si>
  <si>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</si>
  <si>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</si>
  <si>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</si>
  <si>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</si>
  <si>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</si>
  <si>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</si>
  <si>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</si>
  <si>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</si>
  <si>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</si>
  <si>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</si>
  <si>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</si>
  <si>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</si>
  <si>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</si>
  <si>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</si>
  <si>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</si>
  <si>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</si>
  <si>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</si>
  <si>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</si>
  <si>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</si>
  <si>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</si>
  <si>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</si>
  <si>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</si>
  <si>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</si>
  <si>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</si>
  <si>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</si>
  <si>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</si>
  <si>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</si>
  <si>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</si>
  <si>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</si>
  <si>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</si>
  <si>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</si>
  <si>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</si>
  <si>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</si>
  <si>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</si>
  <si>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</si>
  <si>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</si>
  <si>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</si>
  <si>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</si>
  <si>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</si>
  <si>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</si>
  <si>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</si>
  <si>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</si>
  <si>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</si>
  <si>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</si>
  <si>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</si>
  <si>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</si>
  <si>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</si>
  <si>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</si>
  <si>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</si>
  <si>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</si>
  <si>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</si>
  <si>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</si>
  <si>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</si>
  <si>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</si>
  <si>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</si>
  <si>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</si>
  <si>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</si>
  <si>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</si>
  <si>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</si>
  <si>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</si>
  <si>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</si>
  <si>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</si>
  <si>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</si>
  <si>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</si>
  <si>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</si>
  <si>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</si>
  <si>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</si>
  <si>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</si>
  <si>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</si>
  <si>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</si>
  <si>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</si>
  <si>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</si>
  <si>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</si>
  <si>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</si>
  <si>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</si>
  <si>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</si>
  <si>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</si>
  <si>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</si>
  <si>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</si>
  <si>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</si>
  <si>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</si>
  <si>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</si>
  <si>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</si>
  <si>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</si>
  <si>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</si>
  <si>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</si>
  <si>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</si>
  <si>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</si>
  <si>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</si>
  <si>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</si>
  <si>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</si>
  <si>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</si>
  <si>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</si>
  <si>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</si>
  <si>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</si>
  <si>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</si>
  <si>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</si>
  <si>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</si>
  <si>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</si>
  <si>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</si>
  <si>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</si>
  <si>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</si>
  <si>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</si>
  <si>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</si>
  <si>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</si>
  <si>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</si>
  <si>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</si>
  <si>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</si>
  <si>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</si>
  <si>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</si>
  <si>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</si>
  <si>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</si>
  <si>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</si>
  <si>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</si>
  <si>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</si>
  <si>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</si>
  <si>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</si>
  <si>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</si>
  <si>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</si>
  <si>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</si>
  <si>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</si>
  <si>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</si>
  <si>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</si>
  <si>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</si>
  <si>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</si>
  <si>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</si>
  <si>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</si>
  <si>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</si>
  <si>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</si>
  <si>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</si>
  <si>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</si>
  <si>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</si>
  <si>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</si>
  <si>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</si>
  <si>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</si>
  <si>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</si>
  <si>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</si>
  <si>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</si>
  <si>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</si>
  <si>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</si>
  <si>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</si>
  <si>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</si>
  <si>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</si>
  <si>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</si>
  <si>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</si>
  <si>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</si>
  <si>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</si>
  <si>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</si>
  <si>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</si>
  <si>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</si>
  <si>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</si>
  <si>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</si>
  <si>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</si>
  <si>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</si>
  <si>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</si>
  <si>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</si>
  <si>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</si>
  <si>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</si>
  <si>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</si>
  <si>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</si>
  <si>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</si>
  <si>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</si>
  <si>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</si>
  <si>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</si>
  <si>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</si>
  <si>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</si>
  <si>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</si>
  <si>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</si>
  <si>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</si>
  <si>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</si>
  <si>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</si>
  <si>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</si>
  <si>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</si>
  <si>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</si>
  <si>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</si>
  <si>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</si>
  <si>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</si>
  <si>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</si>
  <si>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</si>
  <si>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</si>
  <si>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</si>
  <si>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</si>
  <si>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</si>
  <si>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</si>
  <si>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</si>
  <si>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</si>
  <si>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</si>
  <si>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</si>
  <si>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</si>
  <si>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</si>
  <si>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</si>
  <si>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</si>
  <si>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</si>
  <si>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</si>
  <si>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</si>
  <si>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</si>
  <si>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</si>
  <si>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</si>
  <si>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</si>
  <si>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</si>
  <si>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</si>
  <si>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</si>
  <si>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</si>
  <si>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</si>
  <si>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</si>
  <si>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</si>
  <si>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</si>
  <si>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</si>
  <si>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</si>
  <si>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</si>
  <si>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</si>
  <si>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</si>
  <si>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</si>
  <si>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</si>
  <si>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</si>
  <si>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</si>
  <si>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</si>
  <si>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</si>
  <si>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</si>
  <si>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</si>
  <si>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</si>
  <si>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</si>
  <si>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</si>
  <si>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</si>
  <si>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</si>
  <si>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</si>
  <si>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</si>
  <si>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</si>
  <si>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</si>
  <si>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</si>
  <si>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</si>
  <si>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</si>
  <si>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</si>
  <si>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</si>
  <si>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</si>
  <si>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</si>
  <si>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</si>
  <si>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</si>
  <si>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</si>
  <si>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</si>
  <si>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</si>
  <si>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</si>
  <si>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</si>
  <si>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</si>
  <si>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</si>
  <si>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</si>
  <si>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</si>
  <si>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</si>
  <si>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</si>
  <si>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</si>
  <si>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</si>
  <si>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</si>
  <si>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</si>
  <si>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</si>
  <si>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</si>
  <si>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</si>
  <si>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</si>
  <si>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</si>
  <si>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</si>
  <si>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</si>
  <si>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</si>
  <si>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</si>
  <si>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</si>
  <si>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</si>
  <si>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</si>
  <si>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</si>
  <si>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</si>
  <si>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</si>
  <si>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</si>
  <si>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</si>
  <si>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</si>
  <si>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</si>
  <si>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</si>
  <si>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</si>
  <si>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</si>
  <si>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</si>
  <si>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</si>
  <si>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</si>
  <si>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</si>
  <si>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</si>
  <si>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</si>
  <si>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</si>
  <si>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</si>
  <si>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</si>
  <si>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</si>
  <si>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</si>
  <si>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</si>
  <si>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</si>
  <si>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</si>
  <si>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</si>
  <si>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</si>
  <si>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</si>
  <si>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</si>
  <si>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</si>
  <si>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</si>
  <si>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</si>
  <si>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</si>
  <si>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</si>
  <si>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</si>
  <si>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</si>
  <si>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</si>
  <si>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</si>
  <si>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</si>
  <si>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</si>
  <si>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</si>
  <si>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</si>
  <si>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</si>
  <si>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</si>
  <si>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</si>
  <si>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</si>
  <si>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</si>
  <si>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</si>
  <si>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</si>
  <si>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</si>
  <si>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</si>
  <si>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</si>
  <si>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</si>
  <si>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</si>
  <si>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</si>
  <si>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</si>
  <si>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</si>
  <si>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</si>
  <si>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</si>
  <si>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</si>
  <si>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</si>
  <si>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</si>
  <si>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</si>
  <si>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</si>
  <si>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</si>
  <si>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</si>
  <si>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</si>
  <si>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</si>
  <si>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</si>
  <si>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</si>
  <si>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</si>
  <si>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</si>
  <si>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</si>
  <si>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</si>
  <si>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</si>
  <si>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</si>
  <si>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</si>
  <si>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</si>
  <si>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</si>
  <si>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</si>
  <si>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</si>
  <si>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</si>
  <si>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</si>
  <si>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</si>
  <si>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</si>
  <si>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</si>
  <si>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</si>
  <si>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</si>
  <si>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</si>
  <si>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</si>
  <si>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</si>
  <si>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</si>
  <si>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</si>
  <si>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</si>
  <si>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</si>
  <si>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</si>
  <si>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</si>
  <si>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</si>
  <si>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</si>
  <si>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</si>
  <si>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</si>
  <si>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</si>
  <si>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</si>
  <si>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</si>
  <si>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</si>
  <si>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</si>
  <si>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</si>
  <si>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</si>
  <si>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</si>
  <si>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</si>
  <si>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</si>
  <si>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</si>
  <si>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</si>
  <si>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</si>
  <si>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</si>
  <si>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</si>
  <si>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</si>
  <si>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</si>
  <si>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</si>
  <si>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</si>
  <si>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</si>
  <si>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</si>
  <si>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</si>
  <si>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</si>
  <si>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</si>
  <si>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</si>
  <si>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</si>
  <si>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</si>
  <si>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</si>
  <si>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</si>
  <si>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</si>
  <si>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</si>
  <si>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</si>
  <si>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</si>
  <si>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</si>
  <si>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</si>
  <si>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</si>
  <si>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</si>
  <si>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</si>
  <si>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</si>
  <si>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</si>
  <si>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</si>
  <si>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</si>
  <si>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</si>
  <si>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</si>
  <si>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</si>
  <si>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</si>
  <si>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</si>
  <si>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</si>
  <si>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</si>
  <si>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</si>
  <si>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</si>
  <si>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</si>
  <si>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</si>
  <si>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</si>
  <si>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</si>
  <si>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</si>
  <si>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</si>
  <si>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</si>
  <si>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</si>
  <si>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</si>
  <si>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</si>
  <si>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</si>
  <si>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</si>
  <si>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</si>
  <si>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</si>
  <si>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</si>
  <si>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</si>
  <si>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</si>
  <si>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</si>
  <si>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</si>
  <si>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</si>
  <si>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</si>
  <si>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</si>
  <si>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</si>
  <si>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</si>
  <si>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</si>
  <si>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</si>
  <si>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</si>
  <si>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</si>
  <si>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</si>
  <si>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</si>
  <si>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</si>
  <si>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</si>
  <si>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</si>
  <si>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</si>
  <si>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</si>
  <si>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</si>
  <si>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</si>
  <si>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</si>
  <si>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</si>
  <si>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</si>
  <si>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</si>
  <si>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</si>
  <si>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</si>
  <si>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</si>
  <si>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</si>
  <si>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</si>
  <si>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</si>
  <si>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</si>
  <si>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</si>
  <si>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</si>
  <si>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</si>
  <si>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</si>
  <si>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</si>
  <si>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</si>
  <si>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</si>
  <si>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</si>
  <si>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</si>
  <si>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</si>
  <si>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</si>
  <si>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</si>
  <si>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</si>
  <si>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</si>
  <si>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</si>
  <si>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</si>
  <si>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</si>
  <si>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</si>
  <si>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</si>
  <si>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</si>
  <si>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</si>
  <si>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</si>
  <si>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</si>
  <si>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</si>
  <si>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</si>
  <si>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</si>
  <si>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</si>
  <si>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</si>
  <si>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</si>
  <si>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</si>
  <si>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</si>
  <si>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</si>
  <si>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</si>
  <si>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</si>
  <si>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</si>
  <si>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</si>
  <si>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</si>
  <si>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</si>
  <si>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</si>
  <si>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</si>
  <si>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</si>
  <si>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</si>
  <si>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</si>
  <si>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</si>
  <si>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</si>
  <si>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</si>
  <si>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</si>
  <si>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</si>
  <si>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</si>
  <si>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</si>
  <si>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</si>
  <si>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</si>
  <si>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</si>
  <si>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</si>
  <si>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</si>
  <si>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</si>
  <si>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</si>
  <si>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</si>
  <si>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</si>
  <si>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</si>
  <si>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</si>
  <si>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</si>
  <si>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</si>
  <si>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</si>
  <si>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</si>
  <si>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</si>
  <si>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</si>
  <si>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</si>
  <si>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</si>
  <si>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</si>
  <si>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</si>
  <si>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</si>
  <si>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</si>
  <si>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</si>
  <si>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</si>
  <si>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</si>
  <si>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</si>
  <si>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</si>
  <si>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</si>
  <si>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</si>
  <si>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</si>
  <si>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</si>
  <si>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</si>
  <si>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</si>
  <si>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</si>
  <si>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</si>
  <si>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</si>
  <si>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</si>
  <si>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</si>
  <si>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</si>
  <si>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</si>
  <si>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</si>
  <si>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</si>
  <si>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</si>
  <si>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</si>
  <si>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</si>
  <si>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</si>
  <si>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</si>
  <si>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</si>
  <si>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</si>
  <si>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</si>
  <si>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</si>
  <si>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</si>
  <si>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</si>
  <si>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</si>
  <si>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</si>
  <si>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</si>
  <si>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</si>
  <si>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</si>
  <si>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</si>
  <si>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</si>
  <si>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</si>
  <si>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</si>
  <si>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</si>
  <si>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</si>
  <si>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</si>
  <si>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</si>
  <si>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</si>
  <si>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</si>
  <si>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</si>
  <si>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</si>
  <si>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</si>
  <si>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</si>
  <si>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</si>
  <si>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</si>
  <si>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</si>
  <si>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</si>
  <si>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</si>
  <si>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</si>
  <si>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</si>
  <si>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</si>
  <si>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</si>
  <si>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</si>
  <si>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</si>
  <si>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</si>
  <si>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</si>
  <si>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</si>
  <si>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</si>
  <si>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</si>
  <si>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</si>
  <si>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</si>
  <si>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</si>
  <si>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</si>
  <si>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</si>
  <si>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</si>
  <si>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</si>
  <si>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</si>
  <si>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</si>
  <si>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</si>
  <si>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</si>
  <si>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</si>
  <si>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</si>
  <si>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</si>
  <si>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</si>
  <si>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</si>
  <si>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</si>
  <si>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</si>
  <si>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</si>
  <si>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</si>
  <si>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</si>
  <si>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</si>
  <si>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</si>
  <si>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</si>
  <si>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</si>
  <si>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</si>
  <si>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</si>
  <si>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</si>
  <si>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</si>
  <si>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</si>
  <si>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</si>
  <si>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</si>
  <si>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</si>
  <si>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</si>
  <si>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</si>
  <si>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</si>
  <si>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</si>
  <si>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</si>
  <si>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</si>
  <si>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</si>
  <si>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</si>
  <si>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</si>
  <si>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</si>
  <si>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</si>
  <si>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</si>
  <si>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</si>
  <si>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</si>
  <si>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</si>
  <si>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</si>
  <si>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</si>
  <si>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</si>
  <si>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</si>
  <si>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</si>
  <si>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</si>
  <si>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</si>
  <si>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</si>
  <si>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</si>
  <si>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</si>
  <si>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</si>
  <si>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</si>
  <si>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</si>
  <si>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</si>
  <si>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</si>
  <si>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</si>
  <si>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</si>
  <si>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</si>
  <si>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</si>
  <si>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</si>
  <si>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</si>
  <si>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</si>
  <si>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</si>
  <si>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</si>
  <si>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</si>
  <si>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</si>
  <si>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</si>
  <si>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</si>
  <si>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</si>
  <si>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</si>
  <si>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</si>
  <si>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</si>
  <si>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</si>
  <si>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</si>
  <si>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</si>
  <si>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</si>
  <si>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</si>
  <si>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</si>
  <si>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</si>
  <si>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</si>
  <si>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</si>
  <si>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</si>
  <si>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</si>
  <si>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</si>
  <si>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</si>
  <si>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</si>
  <si>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</si>
  <si>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</si>
  <si>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</si>
  <si>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</si>
  <si>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</si>
  <si>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</si>
  <si>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</si>
  <si>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</si>
  <si>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</si>
  <si>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</si>
  <si>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</si>
  <si>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</si>
  <si>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</si>
  <si>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</si>
  <si>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</si>
  <si>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</si>
  <si>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</si>
  <si>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</si>
  <si>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</si>
  <si>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</si>
  <si>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</si>
  <si>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</si>
  <si>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</si>
  <si>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</si>
  <si>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</si>
  <si>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</si>
  <si>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</si>
  <si>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</si>
  <si>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</si>
  <si>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</si>
  <si>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</si>
  <si>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</si>
  <si>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</si>
  <si>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</si>
  <si>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</si>
  <si>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</si>
  <si>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</si>
  <si>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</si>
  <si>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</si>
  <si>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</si>
  <si>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</si>
  <si>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</si>
  <si>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</si>
  <si>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</si>
  <si>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</si>
  <si>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</si>
  <si>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</si>
  <si>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</si>
  <si>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</si>
  <si>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</si>
  <si>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</si>
  <si>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</si>
  <si>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</si>
  <si>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</si>
  <si>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</si>
  <si>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</si>
  <si>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</si>
  <si>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</si>
  <si>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</si>
  <si>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</si>
  <si>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</si>
  <si>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</si>
  <si>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</si>
  <si>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</si>
  <si>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</si>
  <si>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</si>
  <si>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</si>
  <si>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</si>
  <si>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</si>
  <si>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</si>
  <si>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</si>
  <si>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</si>
  <si>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</si>
  <si>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</si>
  <si>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</si>
  <si>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</si>
  <si>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</si>
  <si>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</si>
  <si>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</si>
  <si>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</si>
  <si>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</si>
  <si>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</si>
  <si>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</si>
  <si>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</si>
  <si>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</si>
  <si>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</si>
  <si>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</si>
  <si>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</si>
  <si>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</si>
  <si>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</si>
  <si>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</si>
  <si>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</si>
  <si>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</si>
  <si>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</si>
  <si>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</si>
  <si>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</si>
  <si>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</si>
  <si>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</si>
  <si>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</si>
  <si>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</si>
  <si>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</si>
  <si>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</si>
  <si>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</si>
  <si>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</si>
  <si>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</si>
  <si>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</si>
  <si>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</si>
  <si>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</si>
  <si>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</si>
  <si>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</si>
  <si>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</si>
  <si>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</si>
  <si>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</si>
  <si>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</si>
  <si>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</si>
  <si>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</si>
  <si>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</si>
  <si>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</si>
  <si>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</si>
  <si>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</si>
  <si>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</si>
  <si>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</si>
  <si>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</si>
  <si>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</si>
  <si>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</si>
  <si>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</si>
  <si>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</si>
  <si>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</si>
  <si>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</si>
  <si>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</si>
  <si>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</si>
  <si>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</si>
  <si>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</si>
  <si>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</si>
  <si>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</si>
  <si>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</si>
  <si>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</si>
  <si>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</si>
  <si>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</si>
  <si>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</si>
  <si>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</si>
  <si>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</si>
  <si>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</si>
  <si>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</si>
  <si>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</si>
  <si>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</si>
  <si>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</si>
  <si>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</si>
  <si>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</si>
  <si>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</si>
  <si>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</si>
  <si>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</si>
  <si>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</si>
  <si>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</si>
  <si>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</si>
  <si>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</si>
  <si>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</si>
  <si>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</si>
  <si>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</si>
  <si>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</si>
  <si>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</si>
  <si>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</si>
  <si>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</si>
  <si>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</si>
  <si>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</si>
  <si>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</si>
  <si>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</si>
  <si>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</si>
  <si>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</si>
  <si>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</si>
  <si>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</si>
  <si>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</si>
  <si>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</si>
  <si>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</si>
  <si>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</si>
  <si>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</si>
  <si>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</si>
  <si>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</si>
  <si>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</si>
  <si>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</si>
  <si>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</si>
  <si>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</si>
  <si>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</si>
  <si>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</si>
  <si>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</si>
  <si>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</si>
  <si>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</si>
  <si>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</si>
  <si>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</si>
  <si>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</si>
  <si>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</si>
  <si>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</si>
  <si>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</si>
  <si>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</si>
  <si>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</si>
  <si>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</si>
  <si>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</si>
  <si>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</si>
  <si>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</si>
  <si>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</si>
  <si>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</si>
  <si>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</si>
  <si>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</si>
  <si>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</si>
  <si>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</si>
  <si>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</si>
  <si>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</si>
  <si>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</si>
  <si>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</si>
  <si>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</si>
  <si>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</si>
  <si>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</si>
  <si>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</si>
  <si>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</si>
  <si>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</si>
  <si>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</si>
  <si>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</si>
  <si>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</si>
  <si>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</si>
  <si>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</si>
  <si>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</si>
  <si>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</si>
  <si>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</si>
  <si>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</si>
  <si>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</si>
  <si>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</si>
  <si>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</si>
  <si>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</si>
  <si>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</si>
  <si>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</si>
  <si>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</si>
  <si>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</si>
  <si>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</si>
  <si>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</si>
  <si>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</si>
  <si>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</si>
  <si>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</si>
  <si>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</si>
  <si>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</si>
  <si>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</si>
  <si>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</si>
  <si>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</si>
  <si>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</si>
  <si>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</si>
  <si>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</si>
  <si>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</si>
  <si>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</si>
  <si>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</si>
  <si>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</si>
  <si>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</si>
  <si>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</si>
  <si>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</si>
  <si>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</si>
  <si>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</si>
  <si>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</si>
  <si>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</si>
  <si>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</si>
  <si>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</si>
  <si>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</si>
  <si>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</si>
  <si>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</si>
  <si>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</si>
  <si>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</si>
  <si>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</si>
  <si>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</si>
  <si>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</si>
  <si>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</si>
  <si>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</si>
  <si>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</si>
  <si>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</si>
  <si>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</si>
  <si>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</si>
  <si>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</si>
  <si>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</si>
  <si>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</si>
  <si>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</si>
  <si>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</si>
  <si>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</si>
  <si>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</si>
  <si>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</si>
  <si>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</si>
  <si>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</si>
  <si>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</si>
  <si>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</si>
  <si>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</si>
  <si>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</si>
  <si>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</si>
  <si>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</si>
  <si>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</si>
  <si>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</si>
  <si>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</si>
  <si>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</si>
  <si>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</si>
  <si>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</si>
  <si>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</si>
  <si>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</si>
  <si>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</si>
  <si>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</si>
  <si>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</si>
  <si>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</si>
  <si>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</si>
  <si>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</si>
  <si>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</si>
  <si>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</si>
  <si>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</si>
  <si>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</si>
  <si>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</si>
  <si>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</si>
  <si>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</si>
  <si>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</si>
  <si>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</si>
  <si>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</si>
  <si>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</si>
  <si>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</si>
  <si>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</si>
  <si>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</si>
  <si>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</si>
  <si>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</si>
  <si>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</si>
  <si>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</si>
  <si>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</si>
  <si>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</si>
  <si>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</si>
  <si>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</si>
  <si>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</si>
  <si>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</si>
  <si>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</si>
  <si>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</si>
  <si>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</si>
  <si>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</si>
  <si>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</si>
  <si>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</si>
  <si>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</si>
  <si>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</si>
  <si>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</si>
  <si>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</si>
  <si>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</si>
  <si>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</si>
  <si>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</si>
  <si>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</si>
  <si>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</si>
  <si>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</si>
  <si>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</si>
  <si>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</si>
  <si>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</si>
  <si>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</si>
  <si>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</si>
  <si>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</si>
  <si>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</si>
  <si>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</si>
  <si>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</si>
  <si>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</si>
  <si>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</si>
  <si>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</si>
  <si>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</si>
  <si>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</si>
  <si>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</si>
  <si>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</si>
  <si>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</si>
  <si>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</si>
  <si>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</si>
  <si>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</si>
  <si>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</si>
  <si>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</si>
  <si>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</si>
  <si>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</si>
  <si>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</si>
  <si>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</si>
  <si>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</si>
  <si>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</si>
  <si>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</si>
  <si>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</si>
  <si>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</si>
  <si>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</si>
  <si>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</si>
  <si>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</si>
  <si>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</si>
  <si>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</si>
  <si>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</si>
  <si>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</si>
  <si>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</si>
  <si>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</si>
  <si>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</si>
  <si>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</si>
  <si>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</si>
  <si>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</si>
  <si>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</si>
  <si>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</si>
  <si>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</si>
  <si>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</si>
  <si>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</si>
  <si>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</si>
  <si>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</si>
  <si>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</si>
  <si>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</si>
  <si>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</si>
  <si>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</si>
  <si>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</si>
  <si>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</si>
  <si>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</si>
  <si>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</si>
  <si>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</si>
  <si>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</si>
  <si>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</si>
  <si>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</si>
  <si>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</si>
  <si>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</si>
  <si>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</si>
  <si>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</si>
  <si>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</si>
  <si>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</si>
  <si>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</si>
  <si>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</si>
  <si>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</si>
  <si>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</si>
  <si>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</si>
  <si>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</si>
  <si>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</si>
  <si>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</si>
  <si>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</si>
  <si>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</si>
  <si>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</si>
  <si>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</si>
  <si>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</si>
  <si>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</si>
  <si>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</si>
  <si>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</si>
  <si>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</si>
  <si>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</si>
  <si>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</si>
  <si>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</si>
  <si>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</si>
  <si>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</si>
  <si>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</si>
  <si>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</si>
  <si>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</si>
  <si>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</si>
  <si>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</si>
  <si>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</si>
  <si>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</si>
  <si>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</si>
  <si>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</si>
  <si>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</si>
  <si>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</si>
  <si>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</si>
  <si>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</si>
  <si>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</si>
  <si>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</si>
  <si>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</si>
  <si>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</si>
  <si>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</si>
  <si>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</si>
  <si>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</si>
  <si>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</si>
  <si>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</si>
  <si>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</si>
  <si>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</si>
  <si>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</si>
  <si>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</si>
  <si>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</si>
  <si>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</si>
  <si>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</si>
  <si>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</si>
  <si>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</si>
  <si>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</si>
  <si>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</si>
  <si>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</si>
  <si>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</si>
  <si>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</si>
  <si>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</si>
  <si>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</si>
  <si>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</si>
  <si>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</si>
  <si>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</si>
  <si>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</si>
  <si>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</si>
  <si>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</si>
  <si>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</si>
  <si>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</si>
  <si>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</si>
  <si>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</si>
  <si>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</si>
  <si>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</si>
  <si>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</si>
  <si>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</si>
  <si>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</si>
  <si>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</si>
  <si>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</si>
  <si>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</si>
  <si>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</si>
  <si>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</si>
  <si>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</si>
  <si>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</si>
  <si>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</si>
  <si>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</si>
  <si>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</si>
  <si>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</si>
  <si>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</si>
  <si>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</si>
  <si>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</si>
  <si>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</si>
  <si>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</si>
  <si>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</si>
  <si>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</si>
  <si>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</si>
  <si>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</si>
  <si>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</si>
  <si>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</si>
  <si>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</si>
  <si>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</si>
  <si>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</si>
  <si>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</si>
  <si>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</si>
  <si>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</si>
  <si>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</si>
  <si>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</si>
  <si>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</si>
  <si>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</si>
  <si>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</si>
  <si>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</si>
  <si>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</si>
  <si>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</si>
  <si>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</si>
  <si>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</si>
  <si>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</si>
  <si>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</si>
  <si>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</si>
  <si>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</si>
  <si>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</si>
  <si>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</si>
  <si>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</si>
  <si>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</si>
  <si>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</si>
  <si>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</si>
  <si>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</si>
  <si>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</si>
  <si>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</si>
  <si>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</si>
  <si>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</si>
  <si>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</si>
  <si>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</si>
  <si>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</si>
  <si>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</si>
  <si>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</si>
  <si>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</si>
  <si>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</si>
  <si>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</si>
  <si>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</si>
  <si>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</si>
  <si>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</si>
  <si>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</si>
  <si>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</si>
  <si>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</si>
  <si>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</si>
  <si>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</si>
  <si>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</si>
  <si>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</si>
  <si>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</si>
  <si>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</si>
  <si>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</si>
  <si>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</si>
  <si>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</si>
  <si>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</si>
  <si>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</si>
  <si>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</si>
  <si>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</si>
  <si>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</si>
  <si>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</si>
  <si>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</si>
  <si>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</si>
  <si>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</si>
  <si>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</si>
  <si>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</si>
  <si>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</si>
  <si>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</si>
  <si>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</si>
  <si>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</si>
  <si>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</si>
  <si>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</si>
  <si>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</si>
  <si>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</si>
  <si>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</si>
  <si>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</si>
  <si>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</si>
  <si>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</si>
  <si>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</si>
  <si>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</si>
  <si>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</si>
  <si>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</si>
  <si>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</si>
  <si>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</si>
  <si>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</si>
  <si>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</si>
  <si>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</si>
  <si>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</si>
  <si>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</si>
  <si>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</si>
  <si>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</si>
  <si>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</si>
  <si>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</si>
  <si>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</si>
  <si>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</si>
  <si>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</si>
  <si>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</si>
  <si>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</si>
  <si>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</si>
  <si>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</si>
  <si>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</si>
  <si>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</si>
  <si>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</si>
  <si>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</si>
  <si>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</si>
  <si>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</si>
  <si>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</si>
  <si>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</si>
  <si>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</si>
  <si>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</si>
  <si>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</si>
  <si>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</si>
  <si>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</si>
  <si>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</si>
  <si>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</si>
  <si>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</si>
  <si>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</si>
  <si>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</si>
  <si>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</si>
  <si>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</si>
  <si>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</si>
  <si>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</si>
  <si>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</si>
  <si>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</si>
  <si>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</si>
  <si>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</si>
  <si>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</si>
  <si>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</si>
  <si>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</si>
  <si>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</si>
  <si>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</si>
  <si>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</si>
  <si>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</si>
  <si>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</si>
  <si>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</si>
  <si>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</si>
  <si>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</si>
  <si>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</si>
  <si>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</si>
  <si>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</si>
  <si>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</si>
  <si>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</si>
  <si>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</si>
  <si>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</si>
  <si>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</si>
  <si>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</si>
  <si>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</si>
  <si>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</si>
  <si>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</si>
  <si>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</si>
  <si>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</si>
  <si>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</si>
  <si>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</si>
  <si>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</si>
  <si>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</si>
  <si>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</si>
  <si>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</si>
  <si>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</si>
  <si>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</si>
  <si>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</si>
  <si>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</si>
  <si>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</si>
  <si>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</si>
  <si>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</si>
  <si>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</si>
  <si>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</si>
  <si>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</si>
  <si>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</si>
  <si>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</si>
  <si>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</si>
  <si>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</si>
  <si>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</si>
  <si>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</si>
  <si>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</si>
  <si>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</si>
  <si>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</si>
  <si>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</si>
  <si>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</si>
  <si>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</si>
  <si>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</si>
  <si>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</si>
  <si>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</si>
  <si>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</si>
  <si>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</si>
  <si>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</si>
  <si>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</si>
  <si>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</si>
  <si>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</si>
  <si>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</si>
  <si>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</si>
  <si>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</si>
  <si>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</si>
  <si>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</si>
  <si>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</si>
  <si>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</si>
  <si>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</si>
  <si>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</si>
  <si>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</si>
  <si>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</si>
  <si>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</si>
  <si>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</si>
  <si>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</si>
  <si>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</si>
  <si>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</si>
  <si>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</si>
  <si>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</si>
  <si>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</si>
  <si>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</si>
  <si>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</si>
  <si>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</si>
  <si>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</si>
  <si>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</si>
  <si>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</si>
  <si>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</si>
  <si>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</si>
  <si>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</si>
  <si>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</si>
  <si>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</si>
  <si>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</si>
  <si>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</si>
  <si>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</si>
  <si>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</si>
  <si>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</si>
  <si>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</si>
  <si>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</si>
  <si>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</si>
  <si>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</si>
  <si>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</si>
  <si>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</si>
  <si>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</si>
  <si>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</si>
  <si>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</si>
  <si>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</si>
  <si>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</si>
  <si>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</si>
  <si>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</si>
  <si>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</si>
  <si>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</si>
  <si>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</si>
  <si>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</si>
  <si>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</si>
  <si>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</si>
  <si>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</si>
  <si>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</si>
  <si>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</si>
  <si>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</si>
  <si>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</si>
  <si>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</si>
  <si>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</si>
  <si>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</si>
  <si>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</si>
  <si>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</si>
  <si>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</si>
  <si>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</si>
  <si>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</si>
  <si>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</si>
  <si>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</si>
  <si>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</si>
  <si>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</si>
  <si>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</si>
  <si>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</si>
  <si>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</si>
  <si>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</si>
  <si>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</si>
  <si>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</si>
  <si>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</si>
  <si>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</si>
  <si>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</si>
  <si>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</si>
  <si>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</si>
  <si>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</si>
  <si>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</si>
  <si>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</si>
  <si>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</si>
  <si>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</si>
  <si>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</si>
  <si>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</si>
  <si>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</si>
  <si>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</si>
  <si>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</si>
  <si>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</si>
  <si>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</si>
  <si>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</si>
  <si>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</si>
  <si>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</si>
  <si>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</si>
  <si>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</si>
  <si>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</si>
  <si>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</si>
  <si>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</si>
  <si>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</si>
  <si>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</si>
  <si>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</si>
  <si>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</si>
  <si>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</si>
  <si>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</si>
  <si>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</si>
  <si>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</si>
  <si>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</si>
  <si>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</si>
  <si>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</si>
  <si>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</si>
  <si>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</si>
  <si>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</si>
  <si>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</si>
  <si>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</si>
  <si>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</si>
  <si>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</si>
  <si>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</si>
  <si>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</si>
  <si>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</si>
  <si>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</si>
  <si>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</si>
  <si>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</si>
  <si>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</si>
  <si>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</si>
  <si>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</si>
  <si>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</si>
  <si>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</si>
  <si>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</si>
  <si>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</si>
  <si>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</si>
  <si>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</si>
  <si>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</si>
  <si>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</si>
  <si>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</si>
  <si>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</si>
  <si>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</si>
  <si>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</si>
  <si>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</si>
  <si>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</si>
  <si>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</si>
  <si>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</si>
  <si>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</si>
  <si>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</si>
  <si>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</si>
  <si>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</si>
  <si>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</si>
  <si>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</si>
  <si>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</si>
  <si>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</si>
  <si>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</si>
  <si>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</si>
  <si>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</si>
  <si>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</si>
  <si>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</si>
  <si>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</si>
  <si>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</si>
  <si>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</si>
  <si>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</si>
  <si>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</si>
  <si>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</si>
  <si>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</si>
  <si>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</si>
  <si>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</si>
  <si>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</si>
  <si>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</si>
  <si>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</si>
  <si>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</si>
  <si>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</si>
  <si>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</si>
  <si>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</si>
  <si>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</si>
  <si>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</si>
  <si>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</si>
  <si>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</si>
  <si>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</si>
  <si>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</si>
  <si>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</si>
  <si>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</si>
  <si>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</si>
  <si>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</si>
  <si>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</si>
  <si>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</si>
  <si>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</si>
  <si>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</si>
  <si>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</si>
  <si>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</si>
  <si>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</si>
  <si>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</si>
  <si>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</si>
  <si>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</si>
  <si>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</si>
  <si>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</si>
  <si>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</si>
  <si>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</si>
  <si>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</si>
  <si>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</si>
  <si>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</si>
  <si>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</si>
  <si>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</si>
  <si>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</si>
  <si>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</si>
  <si>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</si>
  <si>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</si>
  <si>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</si>
  <si>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</si>
  <si>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</si>
  <si>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</si>
  <si>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</si>
  <si>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</si>
  <si>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</si>
  <si>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</si>
  <si>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</si>
  <si>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</si>
  <si>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</si>
  <si>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</si>
  <si>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</si>
  <si>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</si>
  <si>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</si>
  <si>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</si>
  <si>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</si>
  <si>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</si>
  <si>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</si>
  <si>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</si>
  <si>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</si>
  <si>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</si>
  <si>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</si>
  <si>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</si>
  <si>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</si>
  <si>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</si>
  <si>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</si>
  <si>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</si>
  <si>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</si>
  <si>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</si>
  <si>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</si>
  <si>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</si>
  <si>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</si>
  <si>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</si>
  <si>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</si>
  <si>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</si>
  <si>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</si>
  <si>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</si>
  <si>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</si>
  <si>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</si>
  <si>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</si>
  <si>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</si>
  <si>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</si>
  <si>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</si>
  <si>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</si>
  <si>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</si>
  <si>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</si>
  <si>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</si>
  <si>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</si>
  <si>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</si>
  <si>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</si>
  <si>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</si>
  <si>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</si>
  <si>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</si>
  <si>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</si>
  <si>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</si>
  <si>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</si>
  <si>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</si>
  <si>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</si>
  <si>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</si>
  <si>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</si>
  <si>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</si>
  <si>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</si>
  <si>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</si>
  <si>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</si>
  <si>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</si>
  <si>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</si>
  <si>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</si>
  <si>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</si>
  <si>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</si>
  <si>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</si>
  <si>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</si>
  <si>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</si>
  <si>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</si>
  <si>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</si>
  <si>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</si>
  <si>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</si>
  <si>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</si>
  <si>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</si>
  <si>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</si>
  <si>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</si>
  <si>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</si>
  <si>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</si>
  <si>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</si>
  <si>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</si>
  <si>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</si>
  <si>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</si>
  <si>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</si>
  <si>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</si>
  <si>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</si>
  <si>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</si>
  <si>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</si>
  <si>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</si>
  <si>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</si>
  <si>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</si>
  <si>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</si>
  <si>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</si>
  <si>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</si>
  <si>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</si>
  <si>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</si>
  <si>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</si>
  <si>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</si>
  <si>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</si>
  <si>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</si>
  <si>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</si>
  <si>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</si>
  <si>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</si>
  <si>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</si>
  <si>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</si>
  <si>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</si>
  <si>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</si>
  <si>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</si>
  <si>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</si>
  <si>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</si>
  <si>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</si>
  <si>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</si>
  <si>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</si>
  <si>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</si>
  <si>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</si>
  <si>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</si>
  <si>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</si>
  <si>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</si>
  <si>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</si>
  <si>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</si>
  <si>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</si>
  <si>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</si>
  <si>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</si>
  <si>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</si>
  <si>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</si>
  <si>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</si>
  <si>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</si>
  <si>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</si>
  <si>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</si>
  <si>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</si>
  <si>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</si>
  <si>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</si>
  <si>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</si>
  <si>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</si>
  <si>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</si>
  <si>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</si>
  <si>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</si>
  <si>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</si>
  <si>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</si>
  <si>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</si>
  <si>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</si>
  <si>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</si>
  <si>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</si>
  <si>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</si>
  <si>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</si>
  <si>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</si>
  <si>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</si>
  <si>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</si>
  <si>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</si>
  <si>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</si>
  <si>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</si>
  <si>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</si>
  <si>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</si>
  <si>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</si>
  <si>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</si>
  <si>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</si>
  <si>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</si>
  <si>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</si>
  <si>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</si>
  <si>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</si>
  <si>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</si>
  <si>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</si>
  <si>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</si>
  <si>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</si>
  <si>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</si>
  <si>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</si>
  <si>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</si>
  <si>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</si>
  <si>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</si>
  <si>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</si>
  <si>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</si>
  <si>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</si>
  <si>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</si>
  <si>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</si>
  <si>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</si>
  <si>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</si>
  <si>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</si>
  <si>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</si>
  <si>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</si>
  <si>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</si>
  <si>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</si>
  <si>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</si>
  <si>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</si>
  <si>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</si>
  <si>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</si>
  <si>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</si>
  <si>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</si>
  <si>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</si>
  <si>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</si>
  <si>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</si>
  <si>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</si>
  <si>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</si>
  <si>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</si>
  <si>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</si>
  <si>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</si>
  <si>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</si>
  <si>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</si>
  <si>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</si>
  <si>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</si>
  <si>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</si>
  <si>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</si>
  <si>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</si>
  <si>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</si>
  <si>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</si>
  <si>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</si>
  <si>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</si>
  <si>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</si>
  <si>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</si>
  <si>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</si>
  <si>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</si>
  <si>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</si>
  <si>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</si>
  <si>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</si>
  <si>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</si>
  <si>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</si>
  <si>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</si>
  <si>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</si>
  <si>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</si>
  <si>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</si>
  <si>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</si>
  <si>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</si>
  <si>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</si>
  <si>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</si>
  <si>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</si>
  <si>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</si>
  <si>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</si>
  <si>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</si>
  <si>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</si>
  <si>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</si>
  <si>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</si>
  <si>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</si>
  <si>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</si>
  <si>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</si>
  <si>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</si>
  <si>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</si>
  <si>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</si>
  <si>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</si>
  <si>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</si>
  <si>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</si>
  <si>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</si>
  <si>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</si>
  <si>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</si>
  <si>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</si>
  <si>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</si>
  <si>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</si>
  <si>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</si>
  <si>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</si>
  <si>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</si>
  <si>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</si>
  <si>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</si>
  <si>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</si>
  <si>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</si>
  <si>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</si>
  <si>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</si>
  <si>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</si>
  <si>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</si>
  <si>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</si>
  <si>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</si>
  <si>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</si>
  <si>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</si>
  <si>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</si>
  <si>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</si>
  <si>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</si>
  <si>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</si>
  <si>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</si>
  <si>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</si>
  <si>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</si>
  <si>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</si>
  <si>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</si>
  <si>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</si>
  <si>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</si>
  <si>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</si>
  <si>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</si>
  <si>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</si>
  <si>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</si>
  <si>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</si>
  <si>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</si>
  <si>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</si>
  <si>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</si>
  <si>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</si>
  <si>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</si>
  <si>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</si>
  <si>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</si>
  <si>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</si>
  <si>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</si>
  <si>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</si>
  <si>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</si>
  <si>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</si>
  <si>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</si>
  <si>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</si>
  <si>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</si>
  <si>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</si>
  <si>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</si>
  <si>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</si>
  <si>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</si>
  <si>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</si>
  <si>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</si>
  <si>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</si>
  <si>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</si>
  <si>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</si>
  <si>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</si>
  <si>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</si>
  <si>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</si>
  <si>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</si>
  <si>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</si>
  <si>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</si>
  <si>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</si>
  <si>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</si>
  <si>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</si>
  <si>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</si>
  <si>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</si>
  <si>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</si>
  <si>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</si>
  <si>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</si>
  <si>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</si>
  <si>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</si>
  <si>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</si>
  <si>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</si>
  <si>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</si>
  <si>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</si>
  <si>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</si>
  <si>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</si>
  <si>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</si>
  <si>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</si>
  <si>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</si>
  <si>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</si>
  <si>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</si>
  <si>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</si>
  <si>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</si>
  <si>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</si>
  <si>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</si>
  <si>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</si>
  <si>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</si>
  <si>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</si>
  <si>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</si>
  <si>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</si>
  <si>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</si>
  <si>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</si>
  <si>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</si>
  <si>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</si>
  <si>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</si>
  <si>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</si>
  <si>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</si>
  <si>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</si>
  <si>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</si>
  <si>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</si>
  <si>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</si>
  <si>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</si>
  <si>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</si>
  <si>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</si>
  <si>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</si>
  <si>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</si>
  <si>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</si>
  <si>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</si>
  <si>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</si>
  <si>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</si>
  <si>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</si>
  <si>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</si>
  <si>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</si>
  <si>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</si>
  <si>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</si>
  <si>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</si>
  <si>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</si>
  <si>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</si>
  <si>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</si>
  <si>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</si>
  <si>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</si>
  <si>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</si>
  <si>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</si>
  <si>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</si>
  <si>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</si>
  <si>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</si>
  <si>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</si>
  <si>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</si>
  <si>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</si>
  <si>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</si>
  <si>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</si>
  <si>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</si>
  <si>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</si>
  <si>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</si>
  <si>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</si>
  <si>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</si>
  <si>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</si>
  <si>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</si>
  <si>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</si>
  <si>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</si>
  <si>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</si>
  <si>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</si>
  <si>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</si>
  <si>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</si>
  <si>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</si>
  <si>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</si>
  <si>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</si>
  <si>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</si>
  <si>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</si>
  <si>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</si>
  <si>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</si>
  <si>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</si>
  <si>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</si>
  <si>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</si>
  <si>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</si>
  <si>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</si>
  <si>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</si>
  <si>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</si>
  <si>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</si>
  <si>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</si>
  <si>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</si>
  <si>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</si>
  <si>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</si>
  <si>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</si>
  <si>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</si>
  <si>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</si>
  <si>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</si>
  <si>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</si>
  <si>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</si>
  <si>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</si>
  <si>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</si>
  <si>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</si>
  <si>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</si>
  <si>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</si>
  <si>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</si>
  <si>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</si>
  <si>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</si>
  <si>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</si>
  <si>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</si>
  <si>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</si>
  <si>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</si>
  <si>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</si>
  <si>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</si>
  <si>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</si>
  <si>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</si>
  <si>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</si>
  <si>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</si>
  <si>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</si>
  <si>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</si>
  <si>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</si>
  <si>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</si>
  <si>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</si>
  <si>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</si>
  <si>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</si>
  <si>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</si>
  <si>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</si>
  <si>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</si>
  <si>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</si>
  <si>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</si>
  <si>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</si>
  <si>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</si>
  <si>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</si>
  <si>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</si>
  <si>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</si>
  <si>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</si>
  <si>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</si>
  <si>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</si>
  <si>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</si>
  <si>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</si>
  <si>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</si>
  <si>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</si>
  <si>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</si>
  <si>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</si>
  <si>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</si>
  <si>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</si>
  <si>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</si>
  <si>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</si>
  <si>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</si>
  <si>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</si>
  <si>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</si>
  <si>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</si>
  <si>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</si>
  <si>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</si>
  <si>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</si>
  <si>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</si>
  <si>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</si>
  <si>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</si>
  <si>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</si>
  <si>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</si>
  <si>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</si>
  <si>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</si>
  <si>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</si>
  <si>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</si>
  <si>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</si>
  <si>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</si>
  <si>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</si>
  <si>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</si>
  <si>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</si>
  <si>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</si>
  <si>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</si>
  <si>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</si>
  <si>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</si>
  <si>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</si>
  <si>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</si>
  <si>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</si>
  <si>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</si>
  <si>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</si>
  <si>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</si>
  <si>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</si>
  <si>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</si>
  <si>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</si>
  <si>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</si>
  <si>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</si>
  <si>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</si>
  <si>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</si>
  <si>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</si>
  <si>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</si>
  <si>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</si>
  <si>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</si>
  <si>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</si>
  <si>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</si>
  <si>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</si>
  <si>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</si>
  <si>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</si>
  <si>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</si>
  <si>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</si>
  <si>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</si>
  <si>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</si>
  <si>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</si>
  <si>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</si>
  <si>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</si>
  <si>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</si>
  <si>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</si>
  <si>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</si>
  <si>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</si>
  <si>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</si>
  <si>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</si>
  <si>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</si>
  <si>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</si>
  <si>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</si>
  <si>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</si>
  <si>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</si>
  <si>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</si>
  <si>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</si>
  <si>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</si>
  <si>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</si>
  <si>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</si>
  <si>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</si>
  <si>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</si>
  <si>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</si>
  <si>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</si>
  <si>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</si>
  <si>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</si>
  <si>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</si>
  <si>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</si>
  <si>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</si>
  <si>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</si>
  <si>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</si>
  <si>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</si>
  <si>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</si>
  <si>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</si>
  <si>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</si>
  <si>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</si>
  <si>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</si>
  <si>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</si>
  <si>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</si>
  <si>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</si>
  <si>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</si>
  <si>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</si>
  <si>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</si>
  <si>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</si>
  <si>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</si>
  <si>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</si>
  <si>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</si>
  <si>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</si>
  <si>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</si>
  <si>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</si>
  <si>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</si>
  <si>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</si>
  <si>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</si>
  <si>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</si>
  <si>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</si>
  <si>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</si>
  <si>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</si>
  <si>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</si>
  <si>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</si>
  <si>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</si>
  <si>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</si>
  <si>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</si>
  <si>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</si>
  <si>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</si>
  <si>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</si>
  <si>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</si>
  <si>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</si>
  <si>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</si>
  <si>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</si>
  <si>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</si>
  <si>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</si>
  <si>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</si>
  <si>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</si>
  <si>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</si>
  <si>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</si>
  <si>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</si>
  <si>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</si>
  <si>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</si>
  <si>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</si>
  <si>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</si>
  <si>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</si>
  <si>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</si>
  <si>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</si>
  <si>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</si>
  <si>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</si>
  <si>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</si>
  <si>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</si>
  <si>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</si>
  <si>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</si>
  <si>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</si>
  <si>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</si>
  <si>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</si>
  <si>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</si>
  <si>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</si>
  <si>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</si>
  <si>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</si>
  <si>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</si>
  <si>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</si>
  <si>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</si>
  <si>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</si>
  <si>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</si>
  <si>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</si>
  <si>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</si>
  <si>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</si>
  <si>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</si>
  <si>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</si>
  <si>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</si>
  <si>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</si>
  <si>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</si>
  <si>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</si>
  <si>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</si>
  <si>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</si>
  <si>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</si>
  <si>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</si>
  <si>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</si>
  <si>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</si>
  <si>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</si>
  <si>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</si>
  <si>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</si>
  <si>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</si>
  <si>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</si>
  <si>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</si>
  <si>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</si>
  <si>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</si>
  <si>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</si>
  <si>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</si>
  <si>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</si>
  <si>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</si>
  <si>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</si>
  <si>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</si>
  <si>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</si>
  <si>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</si>
  <si>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</si>
  <si>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</si>
  <si>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</si>
  <si>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</si>
  <si>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</si>
  <si>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</si>
  <si>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</si>
  <si>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</si>
  <si>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</si>
  <si>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</si>
  <si>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</si>
  <si>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</si>
  <si>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</si>
  <si>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</si>
  <si>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</si>
  <si>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</si>
  <si>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</si>
  <si>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</si>
  <si>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</si>
  <si>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</si>
  <si>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</si>
  <si>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</si>
  <si>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</si>
  <si>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</si>
  <si>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</si>
  <si>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</si>
  <si>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</si>
  <si>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</si>
  <si>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</si>
  <si>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</si>
  <si>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</si>
  <si>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</si>
  <si>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</si>
  <si>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</si>
  <si>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</si>
  <si>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</si>
  <si>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</si>
  <si>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</si>
  <si>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</si>
  <si>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</si>
  <si>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</si>
  <si>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</si>
  <si>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</si>
  <si>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</si>
  <si>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</si>
  <si>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</si>
  <si>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</si>
  <si>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</si>
  <si>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</si>
  <si>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</si>
  <si>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</si>
  <si>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</si>
  <si>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</si>
  <si>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</si>
  <si>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</si>
  <si>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</si>
  <si>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</si>
  <si>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</si>
  <si>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</si>
  <si>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</si>
  <si>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</si>
  <si>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</si>
  <si>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</si>
  <si>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</si>
  <si>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</si>
  <si>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</si>
  <si>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</si>
  <si>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</si>
  <si>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</si>
  <si>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</si>
  <si>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</si>
  <si>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</si>
  <si>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</si>
  <si>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</si>
  <si>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</si>
  <si>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</si>
  <si>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</si>
  <si>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</si>
  <si>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</si>
  <si>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</si>
  <si>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</si>
  <si>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</si>
  <si>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</si>
  <si>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</si>
  <si>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</si>
  <si>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</si>
  <si>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</si>
  <si>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</si>
  <si>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</si>
  <si>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</si>
  <si>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</si>
  <si>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</si>
  <si>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</si>
  <si>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</si>
  <si>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</si>
  <si>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</si>
  <si>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</si>
  <si>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</si>
  <si>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</si>
  <si>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</si>
  <si>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</si>
  <si>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</si>
  <si>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</si>
  <si>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</si>
  <si>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</si>
  <si>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</si>
  <si>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</si>
  <si>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</si>
  <si>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</si>
  <si>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</si>
  <si>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</si>
  <si>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</si>
  <si>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</si>
  <si>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</si>
  <si>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</si>
  <si>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</si>
  <si>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</si>
  <si>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</si>
  <si>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</si>
  <si>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</si>
  <si>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</si>
  <si>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</si>
  <si>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</si>
  <si>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</si>
  <si>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</si>
  <si>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</si>
  <si>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</si>
  <si>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</si>
  <si>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</si>
  <si>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</si>
  <si>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</si>
  <si>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</si>
  <si>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</si>
  <si>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</si>
  <si>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</si>
  <si>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</si>
  <si>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</si>
  <si>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</si>
  <si>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</si>
  <si>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</si>
  <si>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</si>
  <si>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</si>
  <si>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</si>
  <si>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</si>
  <si>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</si>
  <si>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</si>
  <si>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</si>
  <si>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</si>
  <si>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</si>
  <si>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</si>
  <si>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</si>
  <si>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</si>
  <si>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</si>
  <si>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</si>
  <si>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</si>
  <si>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</si>
  <si>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</si>
  <si>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</si>
  <si>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</si>
  <si>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</si>
  <si>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</si>
  <si>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</si>
  <si>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</si>
  <si>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</si>
  <si>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</si>
  <si>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</si>
  <si>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</si>
  <si>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</si>
  <si>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</si>
  <si>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</si>
  <si>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</si>
  <si>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</si>
  <si>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</si>
  <si>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</si>
  <si>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</si>
  <si>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</si>
  <si>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</si>
  <si>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</si>
  <si>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</si>
  <si>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</si>
  <si>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</si>
  <si>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</si>
  <si>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</si>
  <si>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</si>
  <si>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</si>
  <si>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</si>
  <si>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</si>
  <si>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</si>
  <si>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</si>
  <si>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</si>
  <si>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</si>
  <si>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</si>
  <si>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</si>
  <si>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</si>
  <si>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</si>
  <si>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</si>
  <si>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</si>
  <si>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</si>
  <si>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</si>
  <si>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</si>
  <si>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</si>
  <si>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</si>
  <si>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</si>
  <si>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</si>
  <si>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</si>
  <si>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</si>
  <si>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</si>
  <si>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</si>
  <si>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</si>
  <si>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</si>
  <si>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</si>
  <si>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</si>
  <si>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</si>
  <si>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</si>
  <si>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</si>
  <si>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</si>
  <si>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</si>
  <si>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</si>
  <si>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</si>
  <si>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</si>
  <si>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</si>
  <si>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</si>
  <si>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</si>
  <si>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</si>
  <si>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</si>
  <si>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</si>
  <si>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</si>
  <si>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</si>
  <si>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</si>
  <si>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</si>
  <si>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</si>
  <si>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</si>
  <si>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</si>
  <si>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</si>
  <si>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</si>
  <si>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</si>
  <si>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</si>
  <si>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</si>
  <si>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</si>
  <si>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</si>
  <si>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</si>
  <si>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</si>
  <si>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</si>
  <si>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</si>
  <si>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</si>
  <si>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</si>
  <si>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</si>
  <si>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</si>
  <si>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</si>
  <si>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</si>
  <si>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</si>
  <si>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</si>
  <si>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</si>
  <si>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</si>
  <si>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</si>
  <si>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</si>
  <si>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</si>
  <si>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</si>
  <si>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</si>
  <si>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</si>
  <si>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</si>
  <si>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</si>
  <si>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</si>
  <si>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</si>
  <si>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</si>
  <si>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</si>
  <si>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</si>
  <si>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</si>
  <si>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</si>
  <si>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</si>
  <si>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</si>
  <si>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</si>
  <si>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</si>
  <si>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</si>
  <si>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</si>
  <si>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</si>
  <si>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</si>
  <si>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</si>
  <si>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</si>
  <si>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</si>
  <si>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</si>
  <si>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</si>
  <si>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</si>
  <si>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</si>
  <si>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</si>
  <si>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</si>
  <si>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</si>
  <si>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</si>
  <si>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</si>
  <si>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</si>
  <si>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</si>
  <si>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</si>
  <si>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</si>
  <si>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</si>
  <si>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</si>
  <si>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</si>
  <si>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</si>
  <si>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</si>
  <si>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</si>
  <si>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</si>
  <si>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</si>
  <si>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</si>
  <si>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</si>
  <si>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</si>
  <si>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</si>
  <si>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</si>
  <si>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</si>
  <si>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</si>
  <si>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</si>
  <si>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</si>
  <si>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</si>
  <si>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</si>
  <si>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</si>
  <si>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</si>
  <si>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</si>
  <si>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</si>
  <si>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</si>
  <si>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</si>
  <si>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</si>
  <si>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</si>
  <si>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</si>
  <si>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</si>
  <si>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</si>
  <si>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</si>
  <si>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</si>
  <si>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</si>
  <si>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</si>
  <si>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</si>
  <si>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</si>
  <si>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</si>
  <si>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</si>
  <si>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</si>
  <si>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</si>
  <si>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</si>
  <si>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</si>
  <si>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</si>
  <si>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</si>
  <si>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</si>
  <si>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</si>
  <si>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</si>
  <si>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</si>
  <si>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</si>
  <si>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</si>
  <si>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</si>
  <si>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</si>
  <si>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</si>
  <si>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</si>
  <si>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</si>
  <si>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</si>
  <si>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</si>
  <si>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</si>
  <si>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</si>
  <si>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</si>
  <si>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</si>
  <si>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</si>
  <si>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</si>
  <si>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</si>
  <si>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</si>
  <si>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</si>
  <si>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</si>
  <si>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</si>
  <si>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</si>
  <si>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</si>
  <si>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</si>
  <si>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</si>
  <si>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</si>
  <si>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</si>
  <si>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</si>
  <si>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</si>
  <si>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</si>
  <si>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</si>
  <si>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</si>
  <si>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</si>
  <si>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</si>
  <si>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</si>
  <si>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</si>
  <si>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</si>
  <si>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</si>
  <si>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</si>
  <si>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</si>
  <si>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</si>
  <si>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</si>
  <si>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</si>
  <si>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</si>
  <si>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</si>
  <si>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</si>
  <si>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</si>
  <si>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</si>
  <si>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</si>
  <si>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</si>
  <si>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</si>
  <si>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</si>
  <si>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</si>
  <si>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</si>
  <si>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</si>
  <si>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</si>
  <si>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</si>
  <si>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</si>
  <si>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</si>
  <si>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</si>
  <si>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</si>
  <si>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</si>
  <si>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</si>
  <si>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</si>
  <si>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</si>
  <si>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</si>
  <si>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</si>
  <si>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</si>
  <si>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</si>
  <si>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</si>
  <si>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</si>
  <si>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</si>
  <si>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</si>
  <si>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</si>
  <si>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</si>
  <si>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</si>
  <si>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</si>
  <si>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</si>
  <si>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</si>
  <si>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</si>
  <si>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</si>
  <si>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</si>
  <si>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</si>
  <si>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</si>
  <si>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</si>
  <si>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</si>
  <si>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</si>
  <si>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</si>
  <si>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</si>
  <si>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</si>
  <si>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</si>
  <si>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</si>
  <si>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</si>
  <si>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</si>
  <si>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</si>
  <si>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</si>
  <si>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</si>
  <si>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</si>
  <si>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</si>
  <si>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</si>
  <si>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</si>
  <si>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</si>
  <si>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</si>
  <si>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</si>
  <si>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</si>
  <si>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</si>
  <si>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</si>
  <si>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</si>
  <si>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</si>
  <si>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</si>
  <si>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</si>
  <si>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</si>
  <si>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</si>
  <si>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</si>
  <si>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</si>
  <si>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</si>
  <si>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</si>
  <si>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</si>
  <si>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</si>
  <si>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</si>
  <si>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</si>
  <si>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</si>
  <si>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</si>
  <si>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</si>
  <si>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</si>
  <si>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</si>
  <si>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</si>
  <si>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</si>
  <si>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</si>
  <si>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</si>
  <si>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</si>
  <si>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</si>
  <si>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</si>
  <si>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</si>
  <si>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</si>
  <si>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</si>
  <si>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</si>
  <si>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</si>
  <si>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</si>
  <si>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</si>
  <si>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</si>
  <si>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</si>
  <si>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</si>
  <si>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</si>
  <si>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</si>
  <si>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</si>
  <si>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</si>
  <si>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</si>
  <si>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</si>
  <si>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</si>
  <si>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</si>
  <si>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</si>
  <si>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</si>
  <si>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</si>
  <si>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</si>
  <si>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</si>
  <si>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</si>
  <si>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</si>
  <si>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</si>
  <si>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</si>
  <si>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</si>
  <si>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</si>
  <si>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</si>
  <si>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</si>
  <si>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</si>
  <si>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</si>
  <si>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</si>
  <si>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</si>
  <si>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</si>
  <si>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</si>
  <si>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</si>
  <si>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</si>
  <si>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</si>
  <si>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</si>
  <si>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</si>
  <si>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</si>
  <si>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</si>
  <si>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</si>
  <si>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</si>
  <si>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</si>
  <si>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</si>
  <si>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</si>
  <si>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</si>
  <si>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</si>
  <si>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</si>
  <si>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</si>
  <si>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</si>
  <si>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</si>
  <si>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</si>
  <si>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</si>
  <si>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</si>
  <si>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</si>
  <si>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</si>
  <si>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</si>
  <si>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</si>
  <si>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</si>
  <si>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</si>
  <si>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</si>
  <si>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</si>
  <si>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</si>
  <si>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</si>
  <si>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</si>
  <si>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</si>
  <si>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</si>
  <si>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</si>
  <si>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</si>
  <si>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</si>
  <si>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</si>
  <si>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</si>
  <si>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</si>
  <si>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</si>
  <si>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</si>
  <si>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</si>
  <si>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</si>
  <si>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</si>
  <si>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</si>
  <si>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</si>
  <si>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</si>
  <si>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</si>
  <si>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</si>
  <si>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</si>
  <si>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</si>
  <si>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</si>
  <si>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</si>
  <si>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</si>
  <si>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</si>
  <si>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</si>
  <si>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</si>
  <si>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</si>
  <si>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</si>
  <si>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</si>
  <si>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</si>
  <si>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</si>
  <si>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</si>
  <si>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</si>
  <si>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</si>
  <si>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</si>
  <si>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</si>
  <si>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</si>
  <si>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</si>
  <si>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</si>
  <si>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</si>
  <si>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</si>
  <si>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</si>
  <si>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</si>
  <si>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</si>
  <si>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</si>
  <si>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</si>
  <si>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</si>
  <si>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</si>
  <si>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</si>
  <si>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</si>
  <si>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</si>
  <si>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</si>
  <si>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</si>
  <si>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</si>
  <si>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</si>
  <si>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</si>
  <si>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</si>
  <si>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</si>
  <si>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</si>
  <si>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</si>
  <si>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</si>
  <si>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</si>
  <si>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</si>
  <si>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</si>
  <si>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</si>
  <si>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</si>
  <si>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</si>
  <si>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</si>
  <si>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</si>
  <si>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</si>
  <si>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</si>
  <si>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</si>
  <si>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</si>
  <si>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</si>
  <si>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</si>
  <si>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</si>
  <si>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</si>
  <si>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</si>
  <si>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</si>
  <si>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</si>
  <si>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</si>
  <si>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</si>
  <si>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</si>
  <si>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</si>
  <si>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</si>
  <si>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</si>
  <si>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</si>
  <si>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</si>
  <si>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</si>
  <si>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</si>
  <si>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</si>
  <si>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</si>
  <si>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</si>
  <si>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</si>
  <si>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</si>
  <si>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</si>
  <si>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</si>
  <si>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</si>
  <si>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</si>
  <si>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</si>
  <si>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</si>
  <si>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</si>
  <si>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</si>
  <si>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</si>
  <si>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</si>
  <si>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</si>
  <si>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</si>
  <si>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</si>
  <si>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</si>
  <si>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</si>
  <si>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</si>
  <si>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</si>
  <si>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</si>
  <si>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</si>
  <si>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</si>
  <si>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</si>
  <si>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</si>
  <si>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</si>
  <si>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</si>
  <si>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</si>
  <si>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</si>
  <si>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</si>
  <si>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</si>
  <si>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</si>
  <si>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</si>
  <si>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</si>
  <si>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</si>
  <si>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</si>
  <si>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</si>
  <si>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</si>
  <si>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</si>
  <si>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</si>
  <si>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</si>
  <si>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</si>
  <si>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</si>
  <si>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</si>
  <si>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</si>
  <si>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</si>
  <si>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</si>
  <si>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</si>
  <si>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</si>
  <si>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</si>
  <si>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</si>
  <si>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</si>
  <si>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</si>
  <si>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</si>
  <si>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</si>
  <si>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</si>
  <si>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</si>
  <si>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</si>
  <si>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</si>
  <si>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</si>
  <si>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</si>
  <si>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</si>
  <si>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</si>
  <si>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</si>
  <si>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</si>
  <si>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</si>
  <si>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</si>
  <si>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</si>
  <si>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</si>
  <si>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</si>
  <si>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</si>
  <si>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</si>
  <si>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</si>
  <si>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</si>
  <si>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</si>
  <si>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</si>
  <si>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</si>
  <si>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</si>
  <si>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</si>
  <si>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</si>
  <si>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</si>
  <si>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</si>
  <si>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</si>
  <si>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</si>
  <si>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</si>
  <si>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</si>
  <si>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</si>
  <si>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</si>
  <si>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</si>
  <si>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</si>
  <si>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</si>
  <si>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</si>
  <si>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</si>
  <si>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</si>
  <si>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</si>
  <si>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</si>
  <si>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</si>
  <si>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</si>
  <si>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</si>
  <si>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</si>
  <si>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</si>
  <si>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</si>
  <si>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</si>
  <si>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</si>
  <si>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</si>
  <si>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</si>
  <si>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</si>
  <si>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</si>
  <si>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</si>
  <si>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</si>
  <si>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</si>
  <si>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</si>
  <si>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</si>
  <si>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</si>
  <si>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</si>
  <si>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</si>
  <si>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</si>
  <si>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</si>
  <si>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</si>
  <si>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</si>
  <si>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</si>
  <si>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</si>
  <si>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</si>
  <si>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</si>
  <si>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</si>
  <si>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</si>
  <si>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</si>
  <si>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</si>
  <si>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</si>
  <si>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</si>
  <si>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</si>
  <si>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</si>
  <si>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</si>
  <si>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</si>
  <si>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</si>
  <si>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</si>
  <si>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</si>
  <si>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</si>
  <si>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</si>
  <si>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</si>
  <si>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</si>
  <si>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</si>
  <si>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</si>
  <si>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</si>
  <si>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</si>
  <si>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</si>
  <si>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</si>
  <si>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</si>
  <si>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</si>
  <si>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</si>
  <si>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</si>
  <si>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</si>
  <si>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</si>
  <si>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</si>
  <si>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</si>
  <si>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</si>
  <si>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</si>
  <si>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</si>
  <si>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</si>
  <si>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</si>
  <si>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</si>
  <si>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</si>
  <si>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</si>
  <si>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</si>
  <si>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</si>
  <si>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</si>
  <si>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</si>
  <si>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</si>
  <si>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</si>
  <si>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</si>
  <si>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</si>
  <si>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</si>
  <si>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</si>
  <si>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</si>
  <si>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</si>
  <si>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</si>
  <si>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</si>
  <si>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</si>
  <si>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</si>
  <si>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</si>
  <si>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</si>
  <si>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</si>
  <si>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</si>
  <si>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</si>
  <si>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</si>
  <si>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</si>
  <si>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</si>
  <si>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</si>
  <si>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</si>
  <si>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</si>
  <si>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</si>
  <si>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</si>
  <si>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</si>
  <si>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</si>
  <si>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</si>
  <si>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</si>
  <si>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</si>
  <si>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</si>
  <si>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</si>
  <si>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</si>
  <si>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</si>
  <si>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</si>
  <si>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</si>
  <si>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</si>
  <si>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</si>
  <si>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</si>
  <si>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</si>
  <si>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</si>
  <si>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</si>
  <si>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</si>
  <si>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</si>
  <si>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</si>
  <si>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</si>
  <si>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</si>
  <si>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</si>
  <si>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</si>
  <si>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</si>
  <si>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</si>
  <si>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</si>
  <si>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</si>
  <si>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</si>
  <si>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</si>
  <si>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</si>
  <si>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</si>
  <si>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</si>
  <si>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</si>
  <si>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</si>
  <si>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</si>
  <si>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</si>
  <si>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</si>
  <si>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</si>
  <si>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</si>
  <si>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</si>
  <si>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</si>
  <si>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</si>
  <si>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</si>
  <si>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</si>
  <si>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</si>
  <si>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</si>
  <si>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</si>
  <si>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</si>
  <si>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</si>
  <si>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</si>
  <si>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</si>
  <si>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</si>
  <si>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</si>
  <si>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</si>
  <si>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</si>
  <si>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</si>
  <si>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</si>
  <si>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</si>
  <si>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</si>
  <si>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</si>
  <si>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</si>
  <si>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</si>
  <si>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</si>
  <si>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</si>
  <si>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</si>
  <si>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</si>
  <si>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</si>
  <si>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</si>
  <si>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</si>
  <si>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</si>
  <si>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</si>
  <si>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</si>
  <si>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</si>
  <si>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</si>
  <si>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</si>
  <si>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</si>
  <si>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</si>
  <si>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</si>
  <si>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</si>
  <si>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</si>
  <si>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</si>
  <si>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</si>
  <si>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</si>
  <si>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</si>
  <si>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</si>
  <si>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</si>
  <si>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</si>
  <si>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</si>
  <si>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</si>
  <si>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</si>
  <si>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</si>
  <si>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</si>
  <si>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</si>
  <si>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</si>
  <si>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</si>
  <si>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</si>
  <si>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</si>
  <si>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</si>
  <si>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</si>
  <si>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</si>
  <si>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</si>
  <si>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</si>
  <si>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</si>
  <si>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</si>
  <si>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</si>
  <si>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</si>
  <si>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</si>
  <si>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</si>
  <si>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</si>
  <si>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</si>
  <si>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</si>
  <si>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</si>
  <si>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</si>
  <si>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</si>
  <si>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</si>
  <si>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</si>
  <si>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</si>
  <si>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</si>
  <si>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</si>
  <si>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</si>
  <si>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</si>
  <si>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</si>
  <si>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</si>
  <si>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</si>
  <si>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</si>
  <si>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</si>
  <si>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</si>
  <si>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</si>
  <si>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</si>
  <si>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</si>
  <si>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</si>
  <si>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</si>
  <si>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</si>
  <si>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</si>
  <si>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</si>
  <si>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</si>
  <si>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</si>
  <si>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</si>
  <si>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</si>
  <si>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</si>
  <si>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</si>
  <si>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</si>
  <si>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</si>
  <si>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</si>
  <si>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</si>
  <si>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</si>
  <si>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</si>
  <si>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</si>
  <si>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</si>
  <si>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</si>
  <si>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</si>
  <si>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</si>
  <si>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</si>
  <si>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</si>
  <si>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</si>
  <si>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</si>
  <si>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</si>
  <si>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</si>
  <si>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</si>
  <si>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</si>
  <si>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</si>
  <si>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</si>
  <si>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</si>
  <si>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</si>
  <si>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</si>
  <si>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</si>
  <si>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</si>
  <si>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</si>
  <si>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</si>
  <si>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</si>
  <si>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</si>
  <si>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</si>
  <si>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</si>
  <si>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</si>
  <si>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</si>
  <si>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</si>
  <si>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</si>
  <si>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</si>
  <si>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</si>
  <si>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</si>
  <si>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</si>
  <si>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</si>
  <si>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</si>
  <si>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</si>
  <si>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</si>
  <si>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</si>
  <si>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</si>
  <si>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</si>
  <si>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</si>
  <si>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</si>
  <si>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</si>
  <si>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</si>
  <si>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</si>
  <si>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</si>
  <si>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</si>
  <si>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</si>
  <si>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</si>
  <si>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</si>
  <si>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</si>
  <si>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</si>
  <si>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</si>
  <si>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</si>
  <si>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</si>
  <si>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</si>
  <si>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</si>
  <si>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</si>
  <si>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</si>
  <si>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</si>
  <si>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</si>
  <si>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</si>
  <si>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</si>
  <si>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</si>
  <si>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</si>
  <si>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</si>
  <si>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</si>
  <si>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</si>
  <si>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</si>
  <si>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</si>
  <si>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</si>
  <si>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</si>
  <si>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</si>
  <si>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</si>
  <si>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</si>
  <si>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</si>
  <si>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</si>
  <si>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</si>
  <si>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</si>
  <si>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</si>
  <si>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</si>
  <si>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</si>
  <si>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</si>
  <si>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</si>
  <si>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</si>
  <si>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</si>
  <si>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</si>
  <si>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</si>
  <si>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</si>
  <si>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</si>
  <si>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</si>
  <si>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</si>
  <si>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</si>
  <si>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</si>
  <si>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</si>
  <si>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</si>
  <si>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</si>
  <si>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</si>
  <si>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</si>
  <si>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</si>
  <si>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</si>
  <si>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</si>
  <si>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</si>
  <si>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</si>
  <si>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</si>
  <si>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</si>
  <si>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</si>
  <si>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</si>
  <si>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</si>
  <si>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</si>
  <si>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</si>
  <si>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</si>
  <si>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</si>
  <si>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</si>
  <si>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</si>
  <si>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</si>
  <si>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</si>
  <si>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</si>
  <si>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</si>
  <si>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</si>
  <si>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</si>
  <si>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</si>
  <si>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</si>
  <si>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</si>
  <si>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</si>
  <si>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</si>
  <si>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</si>
  <si>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</si>
  <si>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</si>
  <si>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</si>
  <si>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</si>
  <si>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</si>
  <si>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</si>
  <si>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</si>
  <si>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</si>
  <si>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</si>
  <si>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</si>
  <si>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</si>
  <si>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</si>
  <si>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</si>
  <si>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</si>
  <si>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</si>
  <si>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</si>
  <si>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</si>
  <si>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</si>
  <si>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</si>
  <si>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</si>
  <si>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</si>
  <si>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</si>
  <si>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</si>
  <si>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</si>
  <si>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</si>
  <si>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</si>
  <si>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</si>
  <si>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</si>
  <si>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</si>
  <si>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</si>
  <si>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</si>
  <si>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</si>
  <si>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</si>
  <si>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</si>
  <si>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</si>
  <si>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</si>
  <si>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</si>
  <si>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</si>
  <si>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</si>
  <si>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</si>
  <si>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</si>
  <si>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</si>
  <si>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</si>
  <si>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</si>
  <si>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</si>
  <si>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</si>
  <si>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</si>
  <si>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</si>
  <si>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</si>
  <si>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</si>
  <si>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</si>
  <si>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</si>
  <si>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</si>
  <si>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</si>
  <si>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</si>
  <si>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</si>
  <si>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</si>
  <si>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</si>
  <si>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</si>
  <si>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</si>
  <si>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</si>
  <si>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</si>
  <si>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</si>
  <si>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</si>
  <si>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</si>
  <si>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</si>
  <si>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</si>
  <si>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</si>
  <si>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</si>
  <si>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</si>
  <si>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</si>
  <si>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</si>
  <si>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</si>
  <si>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</si>
  <si>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</si>
  <si>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</si>
  <si>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</si>
  <si>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</si>
  <si>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</si>
  <si>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</si>
  <si>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</si>
  <si>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</si>
  <si>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</si>
  <si>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</si>
  <si>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</si>
  <si>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</si>
  <si>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</si>
  <si>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</si>
  <si>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</si>
  <si>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</si>
  <si>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</si>
  <si>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</si>
  <si>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</si>
  <si>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</si>
  <si>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</si>
  <si>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</si>
  <si>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</si>
  <si>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</si>
  <si>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</si>
  <si>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</si>
  <si>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</si>
  <si>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</si>
  <si>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</si>
  <si>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</si>
  <si>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</si>
  <si>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</si>
  <si>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</si>
  <si>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</si>
  <si>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</si>
  <si>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</si>
  <si>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</si>
  <si>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</si>
  <si>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</si>
  <si>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</si>
  <si>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</si>
  <si>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</si>
  <si>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</si>
  <si>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</si>
  <si>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</si>
  <si>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</si>
  <si>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</si>
  <si>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</si>
  <si>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</si>
  <si>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</si>
  <si>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</si>
  <si>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</si>
  <si>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</si>
  <si>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</si>
  <si>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</si>
  <si>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</si>
  <si>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</si>
  <si>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</si>
  <si>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</si>
  <si>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</si>
  <si>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</si>
  <si>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</si>
  <si>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</si>
  <si>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</si>
  <si>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</si>
  <si>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</si>
  <si>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</si>
  <si>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</si>
  <si>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</si>
  <si>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</si>
  <si>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</si>
  <si>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</si>
  <si>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</si>
  <si>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</si>
  <si>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</si>
  <si>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</si>
  <si>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</si>
  <si>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</si>
  <si>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</si>
  <si>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</si>
  <si>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</si>
  <si>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</si>
  <si>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</si>
  <si>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</si>
  <si>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</si>
  <si>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</si>
  <si>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</si>
  <si>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</si>
  <si>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</si>
  <si>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</si>
  <si>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</si>
  <si>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</si>
  <si>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</si>
  <si>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</si>
  <si>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</si>
  <si>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</si>
  <si>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</si>
  <si>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</si>
  <si>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</si>
  <si>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</si>
  <si>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</si>
  <si>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</si>
  <si>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</si>
  <si>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</si>
  <si>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</si>
  <si>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</si>
  <si>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</si>
  <si>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</si>
  <si>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</si>
  <si>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</si>
  <si>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</si>
  <si>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</si>
  <si>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</si>
  <si>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</si>
  <si>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</si>
  <si>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</si>
  <si>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</si>
  <si>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</si>
  <si>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</si>
  <si>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</si>
  <si>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</si>
  <si>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</si>
  <si>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</si>
  <si>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</si>
  <si>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</si>
  <si>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</si>
  <si>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</si>
  <si>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</si>
  <si>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</si>
  <si>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</si>
  <si>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</si>
  <si>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</si>
  <si>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</si>
  <si>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</si>
  <si>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</si>
  <si>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</si>
  <si>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</si>
  <si>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</si>
  <si>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</si>
  <si>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</si>
  <si>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</si>
  <si>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</si>
  <si>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</si>
  <si>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</si>
  <si>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</si>
  <si>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</si>
  <si>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</si>
  <si>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</si>
  <si>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</si>
  <si>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</si>
  <si>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</si>
  <si>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</si>
  <si>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</si>
  <si>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</si>
  <si>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</si>
  <si>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</si>
  <si>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</si>
  <si>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</si>
  <si>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</si>
  <si>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</si>
  <si>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</si>
  <si>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</si>
  <si>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</si>
  <si>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</si>
  <si>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</si>
  <si>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</si>
  <si>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</si>
  <si>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</si>
  <si>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</si>
  <si>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</si>
  <si>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</si>
  <si>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</si>
  <si>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</si>
  <si>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</si>
  <si>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</si>
  <si>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</si>
  <si>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</si>
  <si>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</si>
  <si>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</si>
  <si>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</si>
  <si>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</si>
  <si>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</si>
  <si>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</si>
  <si>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</si>
  <si>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</si>
  <si>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</si>
  <si>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</si>
  <si>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</si>
  <si>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</si>
  <si>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</si>
  <si>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</si>
  <si>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</si>
  <si>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</si>
  <si>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</si>
  <si>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</si>
  <si>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</si>
  <si>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</si>
  <si>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</si>
  <si>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</si>
  <si>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</si>
  <si>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</si>
  <si>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</si>
  <si>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</si>
  <si>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</si>
  <si>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</si>
  <si>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</si>
  <si>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</si>
  <si>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</si>
  <si>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</si>
  <si>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</si>
  <si>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</si>
  <si>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</si>
  <si>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</si>
  <si>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</si>
  <si>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</si>
  <si>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</si>
  <si>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</si>
  <si>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</si>
  <si>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</si>
  <si>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</si>
  <si>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</si>
  <si>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</si>
  <si>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</si>
  <si>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</si>
  <si>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</si>
  <si>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</si>
  <si>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</si>
  <si>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</si>
  <si>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</si>
  <si>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</si>
  <si>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</si>
  <si>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</si>
  <si>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</si>
  <si>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</si>
  <si>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</si>
  <si>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</si>
  <si>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</si>
  <si>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</si>
  <si>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</si>
  <si>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</si>
  <si>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</si>
  <si>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</si>
  <si>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</si>
  <si>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</si>
  <si>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</si>
  <si>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</si>
  <si>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</si>
  <si>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</si>
  <si>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</si>
  <si>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</si>
  <si>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</si>
  <si>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</si>
  <si>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</si>
  <si>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</si>
  <si>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</si>
  <si>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</si>
  <si>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</si>
  <si>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</si>
  <si>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</si>
  <si>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</si>
  <si>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</si>
  <si>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</si>
  <si>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</si>
  <si>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</si>
  <si>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</si>
  <si>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</si>
  <si>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</si>
  <si>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</si>
  <si>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</si>
  <si>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</si>
  <si>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</si>
  <si>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</si>
  <si>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</si>
  <si>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</si>
  <si>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</si>
  <si>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</si>
  <si>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</si>
  <si>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</si>
  <si>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</si>
  <si>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</si>
  <si>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</si>
  <si>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</si>
  <si>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</si>
  <si>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</si>
  <si>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</si>
  <si>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</si>
  <si>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</si>
  <si>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</si>
  <si>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</si>
  <si>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</si>
  <si>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</si>
  <si>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</si>
  <si>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</si>
  <si>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</si>
  <si>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</si>
  <si>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</si>
  <si>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</si>
  <si>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</si>
  <si>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</si>
  <si>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</si>
  <si>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</si>
  <si>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</si>
  <si>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</si>
  <si>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</si>
  <si>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</si>
  <si>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</si>
  <si>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</si>
  <si>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</si>
  <si>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</si>
  <si>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</si>
  <si>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</si>
  <si>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</si>
  <si>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</si>
  <si>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</si>
  <si>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</si>
  <si>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</si>
  <si>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</si>
  <si>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</si>
  <si>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</si>
  <si>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</si>
  <si>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</si>
  <si>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</si>
  <si>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</si>
  <si>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</si>
  <si>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</si>
  <si>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</si>
  <si>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</si>
  <si>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</si>
  <si>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</si>
  <si>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</si>
  <si>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</si>
  <si>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</si>
  <si>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</si>
  <si>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</si>
  <si>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</si>
  <si>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</si>
  <si>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</si>
  <si>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</si>
  <si>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</si>
  <si>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</si>
  <si>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</si>
  <si>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</si>
  <si>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</si>
  <si>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</si>
  <si>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</si>
  <si>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</si>
  <si>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</si>
  <si>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</si>
  <si>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</si>
  <si>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</si>
  <si>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</si>
  <si>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</si>
  <si>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</si>
  <si>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</si>
  <si>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</si>
  <si>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</si>
  <si>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</si>
  <si>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</si>
  <si>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</si>
  <si>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</si>
  <si>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</si>
  <si>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</si>
  <si>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</si>
  <si>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</si>
  <si>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</si>
  <si>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</si>
  <si>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</si>
  <si>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</si>
  <si>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</si>
  <si>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</si>
  <si>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</si>
  <si>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</si>
  <si>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</si>
  <si>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</si>
  <si>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</si>
  <si>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</si>
  <si>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</si>
  <si>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</si>
  <si>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</si>
  <si>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</si>
  <si>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</si>
  <si>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</si>
  <si>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</si>
  <si>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</si>
  <si>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</si>
  <si>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</si>
  <si>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</si>
  <si>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</si>
  <si>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</si>
  <si>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</si>
  <si>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</si>
  <si>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</si>
  <si>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</si>
  <si>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</si>
  <si>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</si>
  <si>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</si>
  <si>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</si>
  <si>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</si>
  <si>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</si>
  <si>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</si>
  <si>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</si>
  <si>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</si>
  <si>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</si>
  <si>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</si>
  <si>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</si>
  <si>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</si>
  <si>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</si>
  <si>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</si>
  <si>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</si>
  <si>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</si>
  <si>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</si>
  <si>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</si>
  <si>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</si>
  <si>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</si>
  <si>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</si>
  <si>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</si>
  <si>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</si>
  <si>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</si>
  <si>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</si>
  <si>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</si>
  <si>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</si>
  <si>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</si>
  <si>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</si>
  <si>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</si>
  <si>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</si>
  <si>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</si>
  <si>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</si>
  <si>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</si>
  <si>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</si>
  <si>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</si>
  <si>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</si>
  <si>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</si>
  <si>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</si>
  <si>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</si>
  <si>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</si>
  <si>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</si>
  <si>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</si>
  <si>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</si>
  <si>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</si>
  <si>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</si>
  <si>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</si>
  <si>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</si>
  <si>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</si>
  <si>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</si>
  <si>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</si>
  <si>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</si>
  <si>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</si>
  <si>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</si>
  <si>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</si>
  <si>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</si>
  <si>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</si>
  <si>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</si>
  <si>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</si>
  <si>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</si>
  <si>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</si>
  <si>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</si>
  <si>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</si>
  <si>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</si>
  <si>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</si>
  <si>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</si>
  <si>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</si>
  <si>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</si>
  <si>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</si>
  <si>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</si>
  <si>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</si>
  <si>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</si>
  <si>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</si>
  <si>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</si>
  <si>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</si>
  <si>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</si>
  <si>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</si>
  <si>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</si>
  <si>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</si>
  <si>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</si>
  <si>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</si>
  <si>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</si>
  <si>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</si>
  <si>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</si>
  <si>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</si>
  <si>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</si>
  <si>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</si>
  <si>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</si>
  <si>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</si>
  <si>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</si>
  <si>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</si>
  <si>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</si>
  <si>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</si>
  <si>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</si>
  <si>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</si>
  <si>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</si>
  <si>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</si>
  <si>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</si>
  <si>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</si>
  <si>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</si>
  <si>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</si>
  <si>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</si>
  <si>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</si>
  <si>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</si>
  <si>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</si>
  <si>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</si>
  <si>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</si>
  <si>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</si>
  <si>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</si>
  <si>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</si>
  <si>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</si>
  <si>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</si>
  <si>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</si>
  <si>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</si>
  <si>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</si>
  <si>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</si>
  <si>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</si>
  <si>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</si>
  <si>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</si>
  <si>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</si>
  <si>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</si>
  <si>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</si>
  <si>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</si>
  <si>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</si>
  <si>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</si>
  <si>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</si>
  <si>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</si>
  <si>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</si>
  <si>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</si>
  <si>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</si>
  <si>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</si>
  <si>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</si>
  <si>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</si>
  <si>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</si>
  <si>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</si>
  <si>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</si>
  <si>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</si>
  <si>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</si>
  <si>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</si>
  <si>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</si>
  <si>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</si>
  <si>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</si>
  <si>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</si>
  <si>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</si>
  <si>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</si>
  <si>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</si>
  <si>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</si>
  <si>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</si>
  <si>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</si>
  <si>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</si>
  <si>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</si>
  <si>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</si>
  <si>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</si>
  <si>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</si>
  <si>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</si>
  <si>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</si>
  <si>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</si>
  <si>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</si>
  <si>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</si>
  <si>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</si>
  <si>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</si>
  <si>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</si>
  <si>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</si>
  <si>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</si>
  <si>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</si>
  <si>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</si>
  <si>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</si>
  <si>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</si>
  <si>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</si>
  <si>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</si>
  <si>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</si>
  <si>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</si>
  <si>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</si>
  <si>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</si>
  <si>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</si>
  <si>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</si>
  <si>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</si>
  <si>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</si>
  <si>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</si>
  <si>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</si>
  <si>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</si>
  <si>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</si>
  <si>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</si>
  <si>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</si>
  <si>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</si>
  <si>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</si>
  <si>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</si>
  <si>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</si>
  <si>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</si>
  <si>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</si>
  <si>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</si>
  <si>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</si>
  <si>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</si>
  <si>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</si>
  <si>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</si>
  <si>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</si>
  <si>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</si>
  <si>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</si>
  <si>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</si>
  <si>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</si>
  <si>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</si>
  <si>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</si>
  <si>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</si>
  <si>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</si>
  <si>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</si>
  <si>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</si>
  <si>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</si>
  <si>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</si>
  <si>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</si>
  <si>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</si>
  <si>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</si>
  <si>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</si>
  <si>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</si>
  <si>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</si>
  <si>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</si>
  <si>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</si>
  <si>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</si>
  <si>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</si>
  <si>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</si>
  <si>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</si>
  <si>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</si>
  <si>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</si>
  <si>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</si>
  <si>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</si>
  <si>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</si>
  <si>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</si>
  <si>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</si>
  <si>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</si>
  <si>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</si>
  <si>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</si>
  <si>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</si>
  <si>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</si>
  <si>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</si>
  <si>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</si>
  <si>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</si>
  <si>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</si>
  <si>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</si>
  <si>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</si>
  <si>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</si>
  <si>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</si>
  <si>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</si>
  <si>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</si>
  <si>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</si>
  <si>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</si>
  <si>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</si>
  <si>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</si>
  <si>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</si>
  <si>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</si>
  <si>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</si>
  <si>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</si>
  <si>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</si>
  <si>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</si>
  <si>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</si>
  <si>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</si>
  <si>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</si>
  <si>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</si>
  <si>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</si>
  <si>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</si>
  <si>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</si>
  <si>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</si>
  <si>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</si>
  <si>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</si>
  <si>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</si>
  <si>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</si>
  <si>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</si>
  <si>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</si>
  <si>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</si>
  <si>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</si>
  <si>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</si>
  <si>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</si>
  <si>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</si>
  <si>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</si>
  <si>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</si>
  <si>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</si>
  <si>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</si>
  <si>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</si>
  <si>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</si>
  <si>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</si>
  <si>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</si>
  <si>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</si>
  <si>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</si>
  <si>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</si>
  <si>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</si>
  <si>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</si>
  <si>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</si>
  <si>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</si>
  <si>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</si>
  <si>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</si>
  <si>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</si>
  <si>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</si>
  <si>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</si>
  <si>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</si>
  <si>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</si>
  <si>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</si>
  <si>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</si>
  <si>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</si>
  <si>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</si>
  <si>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</si>
  <si>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</si>
  <si>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</si>
  <si>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</si>
  <si>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</si>
  <si>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</si>
  <si>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</si>
  <si>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</si>
  <si>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</si>
  <si>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</si>
  <si>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</si>
  <si>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</si>
  <si>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</si>
  <si>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</si>
  <si>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</si>
  <si>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</si>
  <si>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</si>
  <si>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</si>
  <si>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</si>
  <si>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</si>
  <si>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</si>
  <si>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</si>
  <si>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</si>
  <si>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</si>
  <si>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</si>
  <si>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</si>
  <si>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</si>
  <si>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</si>
  <si>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</si>
  <si>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</si>
  <si>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</si>
  <si>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</si>
  <si>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</si>
  <si>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</si>
  <si>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</si>
  <si>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</si>
  <si>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</si>
  <si>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</si>
  <si>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</si>
  <si>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</si>
  <si>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</si>
  <si>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</si>
  <si>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</si>
  <si>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</si>
  <si>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</si>
  <si>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</si>
  <si>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</si>
  <si>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</si>
  <si>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</si>
  <si>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</si>
  <si>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</si>
  <si>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</si>
  <si>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</si>
  <si>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</si>
  <si>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</si>
  <si>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</si>
  <si>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</si>
  <si>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</si>
  <si>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</si>
  <si>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</si>
  <si>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</si>
  <si>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</si>
  <si>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</si>
  <si>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</si>
  <si>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</si>
  <si>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</si>
  <si>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</si>
  <si>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</si>
  <si>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</si>
  <si>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</si>
  <si>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</si>
  <si>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</si>
  <si>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</si>
  <si>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</si>
  <si>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</si>
  <si>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</si>
  <si>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</si>
  <si>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</si>
  <si>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</si>
  <si>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</si>
  <si>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</si>
  <si>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</si>
  <si>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</si>
  <si>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</si>
  <si>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</si>
  <si>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</si>
  <si>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</si>
  <si>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</si>
  <si>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</si>
  <si>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</si>
  <si>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</si>
  <si>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</si>
  <si>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</si>
  <si>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</si>
  <si>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</si>
  <si>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</si>
  <si>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</si>
  <si>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</si>
  <si>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</si>
  <si>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</si>
  <si>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</si>
  <si>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</si>
  <si>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</si>
  <si>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</si>
  <si>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</si>
  <si>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</si>
  <si>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</si>
  <si>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</si>
  <si>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</si>
  <si>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</si>
  <si>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</si>
  <si>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</si>
  <si>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</si>
  <si>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</si>
  <si>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</si>
  <si>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</si>
  <si>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</si>
  <si>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</si>
  <si>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</si>
  <si>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</si>
  <si>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</si>
  <si>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</si>
  <si>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</si>
  <si>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</si>
  <si>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</si>
  <si>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</si>
  <si>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</si>
  <si>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</si>
  <si>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</si>
  <si>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</si>
  <si>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</si>
  <si>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</si>
  <si>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</si>
  <si>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</si>
  <si>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</si>
  <si>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</si>
  <si>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</si>
  <si>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</si>
  <si>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</si>
  <si>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</si>
  <si>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</si>
  <si>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</si>
  <si>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</si>
  <si>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</si>
  <si>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</si>
  <si>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</si>
  <si>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</si>
  <si>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</si>
  <si>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</si>
  <si>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</si>
  <si>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</si>
  <si>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</si>
  <si>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</si>
  <si>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</si>
  <si>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</si>
  <si>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</si>
  <si>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</si>
  <si>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</si>
  <si>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</si>
  <si>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</si>
  <si>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</si>
  <si>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</si>
  <si>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</si>
  <si>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</si>
  <si>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</si>
  <si>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</si>
  <si>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</si>
  <si>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</si>
  <si>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</si>
  <si>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</si>
  <si>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</si>
  <si>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</si>
  <si>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</si>
  <si>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</si>
  <si>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</si>
  <si>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</si>
  <si>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</si>
  <si>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</si>
  <si>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</si>
  <si>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</si>
  <si>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</si>
  <si>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</si>
  <si>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</si>
  <si>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</si>
  <si>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</si>
  <si>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</si>
  <si>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</si>
  <si>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</si>
  <si>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</si>
  <si>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</si>
  <si>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</si>
  <si>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</si>
  <si>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</si>
  <si>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</si>
  <si>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</si>
  <si>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</si>
  <si>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</si>
  <si>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</si>
  <si>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</si>
  <si>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</si>
  <si>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</si>
  <si>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</si>
  <si>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</si>
  <si>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</si>
  <si>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</si>
  <si>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</si>
  <si>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</si>
  <si>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</si>
  <si>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</si>
  <si>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</si>
  <si>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</si>
  <si>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</si>
  <si>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</si>
  <si>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</si>
  <si>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</si>
  <si>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</si>
  <si>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</si>
  <si>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</si>
  <si>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</si>
  <si>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</si>
  <si>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</si>
  <si>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</si>
  <si>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</si>
  <si>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</si>
  <si>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</si>
  <si>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</si>
  <si>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</si>
  <si>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</si>
  <si>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</si>
  <si>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</si>
  <si>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</si>
  <si>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</si>
  <si>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</si>
  <si>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</si>
  <si>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</si>
  <si>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</si>
  <si>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</si>
  <si>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</si>
  <si>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</si>
  <si>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</si>
  <si>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</si>
  <si>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</si>
  <si>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</si>
  <si>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</si>
  <si>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</si>
  <si>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</si>
  <si>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</si>
  <si>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</si>
  <si>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</si>
  <si>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</si>
  <si>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</si>
  <si>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</si>
  <si>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</si>
  <si>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</si>
  <si>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</si>
  <si>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</si>
  <si>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</si>
  <si>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</si>
  <si>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</si>
  <si>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</si>
  <si>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</si>
  <si>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</si>
  <si>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</si>
  <si>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</si>
  <si>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</si>
  <si>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</si>
  <si>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</si>
  <si>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</si>
  <si>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</si>
  <si>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</si>
  <si>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</si>
  <si>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</si>
  <si>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</si>
  <si>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</si>
  <si>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</si>
  <si>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</si>
  <si>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</si>
  <si>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</si>
  <si>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</si>
  <si>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</si>
  <si>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</si>
  <si>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</si>
  <si>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</si>
  <si>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</si>
  <si>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</si>
  <si>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</si>
  <si>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</si>
  <si>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</si>
  <si>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</si>
  <si>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</si>
  <si>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</si>
  <si>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</si>
  <si>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</si>
  <si>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</si>
  <si>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</si>
  <si>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</si>
  <si>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</si>
  <si>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</si>
  <si>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</si>
  <si>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</si>
  <si>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</si>
  <si>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</si>
  <si>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</si>
  <si>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</si>
  <si>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</si>
  <si>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</si>
  <si>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</si>
  <si>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</si>
  <si>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</si>
  <si>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</si>
  <si>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</si>
  <si>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</si>
  <si>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</si>
  <si>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</si>
  <si>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</si>
  <si>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</si>
  <si>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</si>
  <si>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</si>
  <si>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</si>
  <si>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</si>
  <si>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</si>
  <si>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</si>
  <si>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</si>
  <si>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</si>
  <si>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</si>
  <si>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</si>
  <si>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</si>
  <si>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</si>
  <si>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</si>
  <si>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</si>
  <si>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</si>
  <si>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</si>
  <si>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</si>
  <si>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</si>
  <si>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</si>
  <si>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</si>
  <si>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</si>
  <si>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</si>
  <si>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</si>
  <si>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</si>
  <si>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</si>
  <si>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</si>
  <si>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</si>
  <si>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</si>
  <si>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</si>
  <si>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</si>
  <si>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</si>
  <si>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</si>
  <si>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</si>
  <si>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</si>
  <si>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</si>
  <si>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</si>
  <si>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</si>
  <si>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</si>
  <si>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</si>
  <si>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</si>
  <si>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</si>
  <si>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</si>
  <si>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</si>
  <si>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</si>
  <si>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</si>
  <si>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</si>
  <si>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</si>
  <si>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</si>
  <si>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</si>
  <si>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</si>
  <si>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</si>
  <si>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</si>
  <si>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</si>
  <si>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</si>
  <si>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</si>
  <si>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</si>
  <si>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</si>
  <si>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</si>
  <si>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</si>
  <si>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</si>
  <si>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</si>
  <si>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</si>
  <si>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</si>
  <si>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</si>
  <si>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</si>
  <si>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</si>
  <si>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</si>
  <si>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</si>
  <si>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</si>
  <si>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</si>
  <si>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</si>
  <si>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</si>
  <si>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</si>
  <si>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</si>
  <si>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</si>
  <si>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</si>
  <si>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</si>
  <si>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</si>
  <si>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</si>
  <si>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</si>
  <si>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</si>
  <si>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</si>
  <si>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</si>
  <si>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</si>
  <si>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</si>
  <si>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</si>
  <si>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</si>
  <si>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</si>
  <si>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</si>
  <si>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</si>
  <si>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</si>
  <si>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</si>
  <si>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</si>
  <si>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</si>
  <si>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</si>
  <si>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</si>
  <si>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</si>
  <si>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</si>
  <si>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</si>
  <si>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</si>
  <si>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</si>
  <si>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</si>
  <si>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</si>
  <si>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</si>
  <si>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</si>
  <si>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</si>
  <si>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</si>
  <si>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</si>
  <si>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</si>
  <si>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</si>
  <si>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</si>
  <si>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</si>
  <si>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</si>
  <si>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</si>
  <si>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</si>
  <si>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</si>
  <si>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</si>
  <si>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</si>
  <si>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</si>
  <si>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</si>
  <si>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</si>
  <si>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</si>
  <si>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</si>
  <si>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</si>
  <si>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</si>
  <si>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</si>
  <si>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</si>
  <si>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</si>
  <si>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</si>
  <si>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</si>
  <si>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</si>
  <si>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</si>
  <si>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</si>
  <si>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</si>
  <si>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</si>
  <si>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</si>
  <si>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</si>
  <si>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</si>
  <si>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</si>
  <si>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</si>
  <si>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</si>
  <si>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</si>
  <si>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</si>
  <si>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</si>
  <si>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</si>
  <si>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</si>
  <si>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</si>
  <si>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</si>
  <si>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</si>
  <si>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</si>
  <si>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</si>
  <si>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</si>
  <si>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</si>
  <si>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</si>
  <si>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</si>
  <si>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</si>
  <si>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</si>
  <si>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</si>
  <si>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</si>
  <si>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</si>
  <si>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</si>
  <si>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</si>
  <si>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</si>
  <si>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</si>
  <si>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</si>
  <si>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</si>
  <si>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</si>
  <si>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</si>
  <si>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</si>
  <si>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</si>
  <si>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</si>
  <si>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</si>
  <si>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</si>
  <si>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</si>
  <si>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</si>
  <si>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</si>
  <si>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</si>
  <si>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</si>
  <si>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</si>
  <si>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</si>
  <si>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</si>
  <si>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</si>
  <si>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</si>
  <si>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</si>
  <si>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</si>
  <si>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</si>
  <si>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</si>
  <si>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</si>
  <si>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</si>
  <si>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</si>
  <si>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</si>
  <si>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</si>
  <si>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</si>
  <si>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</si>
  <si>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</si>
  <si>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</si>
  <si>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</si>
  <si>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</si>
  <si>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</si>
  <si>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</si>
  <si>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</si>
  <si>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</si>
  <si>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</si>
  <si>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</si>
  <si>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</si>
  <si>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</si>
  <si>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</si>
  <si>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</si>
  <si>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</si>
  <si>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</si>
  <si>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</si>
  <si>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</si>
  <si>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</si>
  <si>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</si>
  <si>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</si>
  <si>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</si>
  <si>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</si>
  <si>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</si>
  <si>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</si>
  <si>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</si>
  <si>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</si>
  <si>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</si>
  <si>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</si>
  <si>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</si>
  <si>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</si>
  <si>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</si>
  <si>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</si>
  <si>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</si>
  <si>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</si>
  <si>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</si>
  <si>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</si>
  <si>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</si>
  <si>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</si>
  <si>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</si>
  <si>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</si>
  <si>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</si>
  <si>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</si>
  <si>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</si>
  <si>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</si>
  <si>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</si>
  <si>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</si>
  <si>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</si>
  <si>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</si>
  <si>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</si>
  <si>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</si>
  <si>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</si>
  <si>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</si>
  <si>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</si>
  <si>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</si>
  <si>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</si>
  <si>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</si>
  <si>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</si>
  <si>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</si>
  <si>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</si>
  <si>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</si>
  <si>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</si>
  <si>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</si>
  <si>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</si>
  <si>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</si>
  <si>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</si>
  <si>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</si>
  <si>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</si>
  <si>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</si>
  <si>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</si>
  <si>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</si>
  <si>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</si>
  <si>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</si>
  <si>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</si>
  <si>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</si>
  <si>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</si>
  <si>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</si>
  <si>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</si>
  <si>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</si>
  <si>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</si>
  <si>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</si>
  <si>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</si>
  <si>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</si>
  <si>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</si>
  <si>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</si>
  <si>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</si>
  <si>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</si>
  <si>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</si>
  <si>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</si>
  <si>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</si>
  <si>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</si>
  <si>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</si>
  <si>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</si>
  <si>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</si>
  <si>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</si>
  <si>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</si>
  <si>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</si>
  <si>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</si>
  <si>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</si>
  <si>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</si>
  <si>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</si>
  <si>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</si>
  <si>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</si>
  <si>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</si>
  <si>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</si>
  <si>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</si>
  <si>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</si>
  <si>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</si>
  <si>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</si>
  <si>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</si>
  <si>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</si>
  <si>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</si>
  <si>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</si>
  <si>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</si>
  <si>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</si>
  <si>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</si>
  <si>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</si>
  <si>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</si>
  <si>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</si>
  <si>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</si>
  <si>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</si>
  <si>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</si>
  <si>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</si>
  <si>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</si>
  <si>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</si>
  <si>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</si>
  <si>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</si>
  <si>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</si>
  <si>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</si>
  <si>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</si>
  <si>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</si>
  <si>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</si>
  <si>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</si>
  <si>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</si>
  <si>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</si>
  <si>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</si>
  <si>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</si>
  <si>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</si>
  <si>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</si>
  <si>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</si>
  <si>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</si>
  <si>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</si>
  <si>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</si>
  <si>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</si>
  <si>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</si>
  <si>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</si>
  <si>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</si>
  <si>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</si>
  <si>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</si>
  <si>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</si>
  <si>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</si>
  <si>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</si>
  <si>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</si>
  <si>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</si>
  <si>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</si>
  <si>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</si>
  <si>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</si>
  <si>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</si>
  <si>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</si>
  <si>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</si>
  <si>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</si>
  <si>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</si>
  <si>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</si>
  <si>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</si>
  <si>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</si>
  <si>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</si>
  <si>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</si>
  <si>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</si>
  <si>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</si>
  <si>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</si>
  <si>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</si>
  <si>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</si>
  <si>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</si>
  <si>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</si>
  <si>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</si>
  <si>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</si>
  <si>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</si>
  <si>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</si>
  <si>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</si>
  <si>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</si>
  <si>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</si>
  <si>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</si>
  <si>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</si>
  <si>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</si>
  <si>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</si>
  <si>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</si>
  <si>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</si>
  <si>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</si>
  <si>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</si>
  <si>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</si>
  <si>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</si>
  <si>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</si>
  <si>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</si>
  <si>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</si>
  <si>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</si>
  <si>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</si>
  <si>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</si>
  <si>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</si>
  <si>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</si>
  <si>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</si>
  <si>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</si>
  <si>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</si>
  <si>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</si>
  <si>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</si>
  <si>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</si>
  <si>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</si>
  <si>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</si>
  <si>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</si>
  <si>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</si>
  <si>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</si>
  <si>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</si>
  <si>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</si>
  <si>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</si>
  <si>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</si>
  <si>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</si>
  <si>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</si>
  <si>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</si>
  <si>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</si>
  <si>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</si>
  <si>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</si>
  <si>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</si>
  <si>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</si>
  <si>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</si>
  <si>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</si>
  <si>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</si>
  <si>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</si>
  <si>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</si>
  <si>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</si>
  <si>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</si>
  <si>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</si>
  <si>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</si>
  <si>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</si>
  <si>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</si>
  <si>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</si>
  <si>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</si>
  <si>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</si>
  <si>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</si>
  <si>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</si>
  <si>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</si>
  <si>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</si>
  <si>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</si>
  <si>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</si>
  <si>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</si>
  <si>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</si>
  <si>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</si>
  <si>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</si>
  <si>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</si>
  <si>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</si>
  <si>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</si>
  <si>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</si>
  <si>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</si>
  <si>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</si>
  <si>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</si>
  <si>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</si>
  <si>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</si>
  <si>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</si>
  <si>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</si>
  <si>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</si>
  <si>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</si>
  <si>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</si>
  <si>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</si>
  <si>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</si>
  <si>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</si>
  <si>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</si>
  <si>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</si>
  <si>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</si>
  <si>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</si>
  <si>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</si>
  <si>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</si>
  <si>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</si>
  <si>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</si>
  <si>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</si>
  <si>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</si>
  <si>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</si>
  <si>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</si>
  <si>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</si>
  <si>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</si>
  <si>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</si>
  <si>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</si>
  <si>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</si>
  <si>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</si>
  <si>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</si>
  <si>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</si>
  <si>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</si>
  <si>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</si>
  <si>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</si>
  <si>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</si>
  <si>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</si>
  <si>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</si>
  <si>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</si>
  <si>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</si>
  <si>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</si>
  <si>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</si>
  <si>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</si>
  <si>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</si>
  <si>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</si>
  <si>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</si>
  <si>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</si>
  <si>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</si>
  <si>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</si>
  <si>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</si>
  <si>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</si>
  <si>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</si>
  <si>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</si>
  <si>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</si>
  <si>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</si>
  <si>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</si>
  <si>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</si>
  <si>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</si>
  <si>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</si>
  <si>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</si>
  <si>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</si>
  <si>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</si>
  <si>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</si>
  <si>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</si>
  <si>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</si>
  <si>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</si>
  <si>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</si>
  <si>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</si>
  <si>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</si>
  <si>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</si>
  <si>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</si>
  <si>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</si>
  <si>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</si>
  <si>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</si>
  <si>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</si>
  <si>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</si>
  <si>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</si>
  <si>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</si>
  <si>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</si>
  <si>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</si>
  <si>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</si>
  <si>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</si>
  <si>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</si>
  <si>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</si>
  <si>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</si>
  <si>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</si>
  <si>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</si>
  <si>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</si>
  <si>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</si>
  <si>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</si>
  <si>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</si>
  <si>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</si>
  <si>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</si>
  <si>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</si>
  <si>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</si>
  <si>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</si>
  <si>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</si>
  <si>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</si>
  <si>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</si>
  <si>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</si>
  <si>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</si>
  <si>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</si>
  <si>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</si>
  <si>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</si>
  <si>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</si>
  <si>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</si>
  <si>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</si>
  <si>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</si>
  <si>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</si>
  <si>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</si>
  <si>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</si>
  <si>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</si>
  <si>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</si>
  <si>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</si>
  <si>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</si>
  <si>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</si>
  <si>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</si>
  <si>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</si>
  <si>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</si>
  <si>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</si>
  <si>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</si>
  <si>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</si>
  <si>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</si>
  <si>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</si>
  <si>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</si>
  <si>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</si>
  <si>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</si>
  <si>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</si>
  <si>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</si>
  <si>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</si>
  <si>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</si>
  <si>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</si>
  <si>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</si>
  <si>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</si>
  <si>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</si>
  <si>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</si>
  <si>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</si>
  <si>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</si>
  <si>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</si>
  <si>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</si>
  <si>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</si>
  <si>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</si>
  <si>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</si>
  <si>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</si>
  <si>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</si>
  <si>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</si>
  <si>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</si>
  <si>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</si>
  <si>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</si>
  <si>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</si>
  <si>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</si>
  <si>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</si>
  <si>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</si>
  <si>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</si>
  <si>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</si>
  <si>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</si>
  <si>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</si>
  <si>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</si>
  <si>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</si>
  <si>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</si>
  <si>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</si>
  <si>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</si>
  <si>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</si>
  <si>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</si>
  <si>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</si>
  <si>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</si>
  <si>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</si>
  <si>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</si>
  <si>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</si>
  <si>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</si>
  <si>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</si>
  <si>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</si>
  <si>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</si>
  <si>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</si>
  <si>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</si>
  <si>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</si>
  <si>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</si>
  <si>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</si>
  <si>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</si>
  <si>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</si>
  <si>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</si>
  <si>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</si>
  <si>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</si>
  <si>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</si>
  <si>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</si>
  <si>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</si>
  <si>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</si>
  <si>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</si>
  <si>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</si>
  <si>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</si>
  <si>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</si>
  <si>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</si>
  <si>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</si>
  <si>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</si>
  <si>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</si>
  <si>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</si>
  <si>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</si>
  <si>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</si>
  <si>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</si>
  <si>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</si>
  <si>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</si>
  <si>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</si>
  <si>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</si>
  <si>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</si>
  <si>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</si>
  <si>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</si>
  <si>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</si>
  <si>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</si>
  <si>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</si>
  <si>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</si>
  <si>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</si>
  <si>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</si>
  <si>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</si>
  <si>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</si>
  <si>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</si>
  <si>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</si>
  <si>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</si>
  <si>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</si>
  <si>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</si>
  <si>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</si>
  <si>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</si>
  <si>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</si>
  <si>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</si>
  <si>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</si>
  <si>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</si>
  <si>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</si>
  <si>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</si>
  <si>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</si>
  <si>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</si>
  <si>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</si>
  <si>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</si>
  <si>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</si>
  <si>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</si>
  <si>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</si>
  <si>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</si>
  <si>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</si>
  <si>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</si>
  <si>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</si>
  <si>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</si>
  <si>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</si>
  <si>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</si>
  <si>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</si>
  <si>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</si>
  <si>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</si>
  <si>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</si>
  <si>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</si>
  <si>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</si>
  <si>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</si>
  <si>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</si>
  <si>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</si>
  <si>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</si>
  <si>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</si>
  <si>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</si>
  <si>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</si>
  <si>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</si>
  <si>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</si>
  <si>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</si>
  <si>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</si>
  <si>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</si>
  <si>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</si>
  <si>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</si>
  <si>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</si>
  <si>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</si>
  <si>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</si>
  <si>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</si>
  <si>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</si>
  <si>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</si>
  <si>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</si>
  <si>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</si>
  <si>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</si>
  <si>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</si>
  <si>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</si>
  <si>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</si>
  <si>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</si>
  <si>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</si>
  <si>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</si>
  <si>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</si>
  <si>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</si>
  <si>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</si>
  <si>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</si>
  <si>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</si>
  <si>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</si>
  <si>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</si>
  <si>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</si>
  <si>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</si>
  <si>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</si>
  <si>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</si>
  <si>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</si>
  <si>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</si>
  <si>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</si>
  <si>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</si>
  <si>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</si>
  <si>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</si>
  <si>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</si>
  <si>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</si>
  <si>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</si>
  <si>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</si>
  <si>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</si>
  <si>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</si>
  <si>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</si>
  <si>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</si>
  <si>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</si>
  <si>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</si>
  <si>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</si>
  <si>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</si>
  <si>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</si>
  <si>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</si>
  <si>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</si>
  <si>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</si>
  <si>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</si>
  <si>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</si>
  <si>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</si>
  <si>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</si>
  <si>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</si>
  <si>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</si>
  <si>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</si>
  <si>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</si>
  <si>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</si>
  <si>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</si>
  <si>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</si>
  <si>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</si>
  <si>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</si>
  <si>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</si>
  <si>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</si>
  <si>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</si>
  <si>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</si>
  <si>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</si>
  <si>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</si>
  <si>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</si>
  <si>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</si>
  <si>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</si>
  <si>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</si>
  <si>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</si>
  <si>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</si>
  <si>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</si>
  <si>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</si>
  <si>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</si>
  <si>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</si>
  <si>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</si>
  <si>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</si>
  <si>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</si>
  <si>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</si>
  <si>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</si>
  <si>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</si>
  <si>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</si>
  <si>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</si>
  <si>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</si>
  <si>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</si>
  <si>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</si>
  <si>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</si>
  <si>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</si>
  <si>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</si>
  <si>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</si>
  <si>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</si>
  <si>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</si>
  <si>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</si>
  <si>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</si>
  <si>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</si>
  <si>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</si>
  <si>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</si>
  <si>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</si>
  <si>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</si>
  <si>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</si>
  <si>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</si>
  <si>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</si>
  <si>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</si>
  <si>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</si>
  <si>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</si>
  <si>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</si>
  <si>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</si>
  <si>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</si>
  <si>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</si>
  <si>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</si>
  <si>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</si>
  <si>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</si>
  <si>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</si>
  <si>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</si>
  <si>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</si>
  <si>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</si>
  <si>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</si>
  <si>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</si>
  <si>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</si>
  <si>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</si>
  <si>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</si>
  <si>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</si>
  <si>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</si>
  <si>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</si>
  <si>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</si>
  <si>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</si>
  <si>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</si>
  <si>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</si>
  <si>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</si>
  <si>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</si>
  <si>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</si>
  <si>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</si>
  <si>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</si>
  <si>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</si>
  <si>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</si>
  <si>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</si>
  <si>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</si>
  <si>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</si>
  <si>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</si>
  <si>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</si>
  <si>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</si>
  <si>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</si>
  <si>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</si>
  <si>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</si>
  <si>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</si>
  <si>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</si>
  <si>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</si>
  <si>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</si>
  <si>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</si>
  <si>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</si>
  <si>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</si>
  <si>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</si>
  <si>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</si>
  <si>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</si>
  <si>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</si>
  <si>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</si>
  <si>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</si>
  <si>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</si>
  <si>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</si>
  <si>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</si>
  <si>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</si>
  <si>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</si>
  <si>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</si>
  <si>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</si>
  <si>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</si>
  <si>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</si>
  <si>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</si>
  <si>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</si>
  <si>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</si>
  <si>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</si>
  <si>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</si>
  <si>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</si>
  <si>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</si>
  <si>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</si>
  <si>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</si>
  <si>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</si>
  <si>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</si>
  <si>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</si>
  <si>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</si>
  <si>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</si>
  <si>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</si>
  <si>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</si>
  <si>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</si>
  <si>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</si>
  <si>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</si>
  <si>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</si>
  <si>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</si>
  <si>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</si>
  <si>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</si>
  <si>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</si>
  <si>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</si>
  <si>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</si>
  <si>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</si>
  <si>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</si>
  <si>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</si>
  <si>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</si>
  <si>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</si>
  <si>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</si>
  <si>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</si>
  <si>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</si>
  <si>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</si>
  <si>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</si>
  <si>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</si>
  <si>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</si>
  <si>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</si>
  <si>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</si>
  <si>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</si>
  <si>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</si>
  <si>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</si>
  <si>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</si>
  <si>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</si>
  <si>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</si>
  <si>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</si>
  <si>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</si>
  <si>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</si>
  <si>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</si>
  <si>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</si>
  <si>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</si>
  <si>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</si>
  <si>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</si>
  <si>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</si>
  <si>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</si>
  <si>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</si>
  <si>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</si>
  <si>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</si>
  <si>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</si>
  <si>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</si>
  <si>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</si>
  <si>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</si>
  <si>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</si>
  <si>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</si>
  <si>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</si>
  <si>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</si>
  <si>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</si>
  <si>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</si>
  <si>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</si>
  <si>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</si>
  <si>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</si>
  <si>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</si>
  <si>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</si>
  <si>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</si>
  <si>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</si>
  <si>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</si>
  <si>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</si>
  <si>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</si>
  <si>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</si>
  <si>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</si>
  <si>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</si>
  <si>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</si>
  <si>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</si>
  <si>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</si>
  <si>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</si>
  <si>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</si>
  <si>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</si>
  <si>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</si>
  <si>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</si>
  <si>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</si>
  <si>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</si>
  <si>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</si>
  <si>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</si>
  <si>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</si>
  <si>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</si>
  <si>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</si>
  <si>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</si>
  <si>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</si>
  <si>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</si>
  <si>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</si>
  <si>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</si>
  <si>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</si>
  <si>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</si>
  <si>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</si>
  <si>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</si>
  <si>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</si>
  <si>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</si>
  <si>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</si>
  <si>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</si>
  <si>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</si>
  <si>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</si>
  <si>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</si>
  <si>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</si>
  <si>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</si>
  <si>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</si>
  <si>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</si>
  <si>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</si>
  <si>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</si>
  <si>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</si>
  <si>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</si>
  <si>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</si>
  <si>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</si>
  <si>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</si>
  <si>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</si>
  <si>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</si>
  <si>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</si>
  <si>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</si>
  <si>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</si>
  <si>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</si>
  <si>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</si>
  <si>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</si>
  <si>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</si>
  <si>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</si>
  <si>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</si>
  <si>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</si>
  <si>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</si>
  <si>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</si>
  <si>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</si>
  <si>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</si>
  <si>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</si>
  <si>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</si>
  <si>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</si>
  <si>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</si>
  <si>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</si>
  <si>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</si>
  <si>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</si>
  <si>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</si>
  <si>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</si>
  <si>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</si>
  <si>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</si>
  <si>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</si>
  <si>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</si>
  <si>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</si>
  <si>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</si>
  <si>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</si>
  <si>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</si>
  <si>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</si>
  <si>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</si>
  <si>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</si>
  <si>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</si>
  <si>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</si>
  <si>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</si>
  <si>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</si>
  <si>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</si>
  <si>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</si>
  <si>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</si>
  <si>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</si>
  <si>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</si>
  <si>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</si>
  <si>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</si>
  <si>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</si>
  <si>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</si>
  <si>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</si>
  <si>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</si>
  <si>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</si>
  <si>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</si>
  <si>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</si>
  <si>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</si>
  <si>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</si>
  <si>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</si>
  <si>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</si>
  <si>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</si>
  <si>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</si>
  <si>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</si>
  <si>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</si>
  <si>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</si>
  <si>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</si>
  <si>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</si>
  <si>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</si>
  <si>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</si>
  <si>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</si>
  <si>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</si>
  <si>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</si>
  <si>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</si>
  <si>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</si>
  <si>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</si>
  <si>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</si>
  <si>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</si>
  <si>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</si>
  <si>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</si>
  <si>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</si>
  <si>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</si>
  <si>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</si>
  <si>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</si>
  <si>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</si>
  <si>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</si>
  <si>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</si>
  <si>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</si>
  <si>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</si>
  <si>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</si>
  <si>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</si>
  <si>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</si>
  <si>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</si>
  <si>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</si>
  <si>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</si>
  <si>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</si>
  <si>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</si>
  <si>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</si>
  <si>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</si>
  <si>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</si>
  <si>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</si>
  <si>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</si>
  <si>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</si>
  <si>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</si>
  <si>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</si>
  <si>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</si>
  <si>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</si>
  <si>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</si>
  <si>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</si>
  <si>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</si>
  <si>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</si>
  <si>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</si>
  <si>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</si>
  <si>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</si>
  <si>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</si>
  <si>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</si>
  <si>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</si>
  <si>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</si>
  <si>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</si>
  <si>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</si>
  <si>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</si>
  <si>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</si>
  <si>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</si>
  <si>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</si>
  <si>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</si>
  <si>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</si>
  <si>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</si>
  <si>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</si>
  <si>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</si>
  <si>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</si>
  <si>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</si>
  <si>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</si>
  <si>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</si>
  <si>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</si>
  <si>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</si>
  <si>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</si>
  <si>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</si>
  <si>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</si>
  <si>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</si>
  <si>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</si>
  <si>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</si>
  <si>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</si>
  <si>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</si>
  <si>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</si>
  <si>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</si>
  <si>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</si>
  <si>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</si>
  <si>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</si>
  <si>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</si>
  <si>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</si>
  <si>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</si>
  <si>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</si>
  <si>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</si>
  <si>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</si>
  <si>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</si>
  <si>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</si>
  <si>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</si>
  <si>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</si>
  <si>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</si>
  <si>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</si>
  <si>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</si>
  <si>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</si>
  <si>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</si>
  <si>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</si>
  <si>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</si>
  <si>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</si>
  <si>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</si>
  <si>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</si>
  <si>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</si>
  <si>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</si>
  <si>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</si>
  <si>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</si>
  <si>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</si>
  <si>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</si>
  <si>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</si>
  <si>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</si>
  <si>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</si>
  <si>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</si>
  <si>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</si>
  <si>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</si>
  <si>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</si>
  <si>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</si>
  <si>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</si>
  <si>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</si>
  <si>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</si>
  <si>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</si>
  <si>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</si>
  <si>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</si>
  <si>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</si>
  <si>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</si>
  <si>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</si>
  <si>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</si>
  <si>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</si>
  <si>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</si>
  <si>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</si>
  <si>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</si>
  <si>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</si>
  <si>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</si>
  <si>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</si>
  <si>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</si>
  <si>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</si>
  <si>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</si>
  <si>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</si>
  <si>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</si>
  <si>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</si>
  <si>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</si>
  <si>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</si>
  <si>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</si>
  <si>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</si>
  <si>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</si>
  <si>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</si>
  <si>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</si>
  <si>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</si>
  <si>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</si>
  <si>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</si>
  <si>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</si>
  <si>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</si>
  <si>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</si>
  <si>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</si>
  <si>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</si>
  <si>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</si>
  <si>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</si>
  <si>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</si>
  <si>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</si>
  <si>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</si>
  <si>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</si>
  <si>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</si>
  <si>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</si>
  <si>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</si>
  <si>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</si>
  <si>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</si>
  <si>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</si>
  <si>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</si>
  <si>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</si>
  <si>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</si>
  <si>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</si>
  <si>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</si>
  <si>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</si>
  <si>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</si>
  <si>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</si>
  <si>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</si>
  <si>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</si>
  <si>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</si>
  <si>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</si>
  <si>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</si>
  <si>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</si>
  <si>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</si>
  <si>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</si>
  <si>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</si>
  <si>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</si>
  <si>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</si>
  <si>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</si>
  <si>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</si>
  <si>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</si>
  <si>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</si>
  <si>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</si>
  <si>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</si>
  <si>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</si>
  <si>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</si>
  <si>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</si>
  <si>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</si>
  <si>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</si>
  <si>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</si>
  <si>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</si>
  <si>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</si>
  <si>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</si>
  <si>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</si>
  <si>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</si>
  <si>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</si>
  <si>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</si>
  <si>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</si>
  <si>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</si>
  <si>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</si>
  <si>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</si>
  <si>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</si>
  <si>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</si>
  <si>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</si>
  <si>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</si>
  <si>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</si>
  <si>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</si>
  <si>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</si>
  <si>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</si>
  <si>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</si>
  <si>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</si>
  <si>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</si>
  <si>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</si>
  <si>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</si>
  <si>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</si>
  <si>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</si>
  <si>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</si>
  <si>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</si>
  <si>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</si>
  <si>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</si>
  <si>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</si>
  <si>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</si>
  <si>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</si>
  <si>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</si>
  <si>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</si>
  <si>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</si>
  <si>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</si>
  <si>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</si>
  <si>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</si>
  <si>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</si>
  <si>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</si>
  <si>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</si>
  <si>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</si>
  <si>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</si>
  <si>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</si>
  <si>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</si>
  <si>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</si>
  <si>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</si>
  <si>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</si>
  <si>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</si>
  <si>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</si>
  <si>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</si>
  <si>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</si>
  <si>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</si>
  <si>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</si>
  <si>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</si>
  <si>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</si>
  <si>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</si>
  <si>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</si>
  <si>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</si>
  <si>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</si>
  <si>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</si>
  <si>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</si>
  <si>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</si>
  <si>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</si>
  <si>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</si>
  <si>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</si>
  <si>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</si>
  <si>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</si>
  <si>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</si>
  <si>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</si>
  <si>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</si>
  <si>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</si>
  <si>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</si>
  <si>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</si>
  <si>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</si>
  <si>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</si>
  <si>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</si>
  <si>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</si>
  <si>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</si>
  <si>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</si>
  <si>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</si>
  <si>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</si>
  <si>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</si>
  <si>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</si>
  <si>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</si>
  <si>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</si>
  <si>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</si>
  <si>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</si>
  <si>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</si>
  <si>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</si>
  <si>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</si>
  <si>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</si>
  <si>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</si>
  <si>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</si>
  <si>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</si>
  <si>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</si>
  <si>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</si>
  <si>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</si>
  <si>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</si>
  <si>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</si>
  <si>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</si>
  <si>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</si>
  <si>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</si>
  <si>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</si>
  <si>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</si>
  <si>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</si>
  <si>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</si>
  <si>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</si>
  <si>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</si>
  <si>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</si>
  <si>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</si>
  <si>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</si>
  <si>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</si>
  <si>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</si>
  <si>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</si>
  <si>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</si>
  <si>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</si>
  <si>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</si>
  <si>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</si>
  <si>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</si>
  <si>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</si>
  <si>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</si>
  <si>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</si>
  <si>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</si>
  <si>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</si>
  <si>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</si>
  <si>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</si>
  <si>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</si>
  <si>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</si>
  <si>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</si>
  <si>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</si>
  <si>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</si>
  <si>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</si>
  <si>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</si>
  <si>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</si>
  <si>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</si>
  <si>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</si>
  <si>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</si>
  <si>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</si>
  <si>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</si>
  <si>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</si>
  <si>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</si>
  <si>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</si>
  <si>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</si>
  <si>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</si>
  <si>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</si>
  <si>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</si>
  <si>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</si>
  <si>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</si>
  <si>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</si>
  <si>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</si>
  <si>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</si>
  <si>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</si>
  <si>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</si>
  <si>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</si>
  <si>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</si>
  <si>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</si>
  <si>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</si>
  <si>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</si>
  <si>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</si>
  <si>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</si>
  <si>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</si>
  <si>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</si>
  <si>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</si>
  <si>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</si>
  <si>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</si>
  <si>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</si>
  <si>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</si>
  <si>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</si>
  <si>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</si>
  <si>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</si>
  <si>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</si>
  <si>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</si>
  <si>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</si>
  <si>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</si>
  <si>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</si>
  <si>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</si>
  <si>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</si>
  <si>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</si>
  <si>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</si>
  <si>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</si>
  <si>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</si>
  <si>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</si>
  <si>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</si>
  <si>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</si>
  <si>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</si>
  <si>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</si>
  <si>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</si>
  <si>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</si>
  <si>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</si>
  <si>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</si>
  <si>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</si>
  <si>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</si>
  <si>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</si>
  <si>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</si>
  <si>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</si>
  <si>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</si>
  <si>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</si>
  <si>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</si>
  <si>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</si>
  <si>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</si>
  <si>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</si>
  <si>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</si>
  <si>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</si>
  <si>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</si>
  <si>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</si>
  <si>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</si>
  <si>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</si>
  <si>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</si>
  <si>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</si>
  <si>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</si>
  <si>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</si>
  <si>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</si>
  <si>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</si>
  <si>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</si>
  <si>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</si>
  <si>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</si>
  <si>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</si>
  <si>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</si>
  <si>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</si>
  <si>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</si>
  <si>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</si>
  <si>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</si>
  <si>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</si>
  <si>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</si>
  <si>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</si>
  <si>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</si>
  <si>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</si>
  <si>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</si>
  <si>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</si>
  <si>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</si>
  <si>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</si>
  <si>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</si>
  <si>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</si>
  <si>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</si>
  <si>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</si>
  <si>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</si>
  <si>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</si>
  <si>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</si>
  <si>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</si>
  <si>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</si>
  <si>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</si>
  <si>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</si>
  <si>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</si>
  <si>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</si>
  <si>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</si>
  <si>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</si>
  <si>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</si>
  <si>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</si>
  <si>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</si>
  <si>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</si>
  <si>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</si>
  <si>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</si>
  <si>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</si>
  <si>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</si>
  <si>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</si>
  <si>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</si>
  <si>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</si>
  <si>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</si>
  <si>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</si>
  <si>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</si>
  <si>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</si>
  <si>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</si>
  <si>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</si>
  <si>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</si>
  <si>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</si>
  <si>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</si>
  <si>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</si>
  <si>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</si>
  <si>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</si>
  <si>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</si>
  <si>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</si>
  <si>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</si>
  <si>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</si>
  <si>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</si>
  <si>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</si>
  <si>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</si>
  <si>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</si>
  <si>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</si>
  <si>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</si>
  <si>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</si>
  <si>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</si>
  <si>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</si>
  <si>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</si>
  <si>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</si>
  <si>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</si>
  <si>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</si>
  <si>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</si>
  <si>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</si>
  <si>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</si>
  <si>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</si>
  <si>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</si>
  <si>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</si>
  <si>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</si>
  <si>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</si>
  <si>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</si>
  <si>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</si>
  <si>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</si>
  <si>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</si>
  <si>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</si>
  <si>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</si>
  <si>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</si>
  <si>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</si>
  <si>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</si>
  <si>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</si>
  <si>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</si>
  <si>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</si>
  <si>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</si>
  <si>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</si>
  <si>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</si>
  <si>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</si>
  <si>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</si>
  <si>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</si>
  <si>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</si>
  <si>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</si>
  <si>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</si>
  <si>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</si>
  <si>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</si>
  <si>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</si>
  <si>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</si>
  <si>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</si>
  <si>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</si>
  <si>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</si>
  <si>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</si>
  <si>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</si>
  <si>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</si>
  <si>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</si>
  <si>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</si>
  <si>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</si>
  <si>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</si>
  <si>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</si>
  <si>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</si>
  <si>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</si>
  <si>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</si>
  <si>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</si>
  <si>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</si>
  <si>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</si>
  <si>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</si>
  <si>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</si>
  <si>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</si>
  <si>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</si>
  <si>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</si>
  <si>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</si>
  <si>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</si>
  <si>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</si>
  <si>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</si>
  <si>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</si>
  <si>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</si>
  <si>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</si>
  <si>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</si>
  <si>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</si>
  <si>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</si>
  <si>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</si>
  <si>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</si>
  <si>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</si>
  <si>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</si>
  <si>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</si>
  <si>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</si>
  <si>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</si>
  <si>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</si>
  <si>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</si>
  <si>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</si>
  <si>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</si>
  <si>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</si>
  <si>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</si>
  <si>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</si>
  <si>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</si>
  <si>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</si>
  <si>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</si>
  <si>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</si>
  <si>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</si>
  <si>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</si>
  <si>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</si>
  <si>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</si>
  <si>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</si>
  <si>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</si>
  <si>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</si>
  <si>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</si>
  <si>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</si>
  <si>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</si>
  <si>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</si>
  <si>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</si>
  <si>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</si>
  <si>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</si>
  <si>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</si>
  <si>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</si>
  <si>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</si>
  <si>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</si>
  <si>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</si>
  <si>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</si>
  <si>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</si>
  <si>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</si>
  <si>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</si>
  <si>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</si>
  <si>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</si>
  <si>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</si>
  <si>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</si>
  <si>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</si>
  <si>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</si>
  <si>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</si>
  <si>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</si>
  <si>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</si>
  <si>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</si>
  <si>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</si>
  <si>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</si>
  <si>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</si>
  <si>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</si>
  <si>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</si>
  <si>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</si>
  <si>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</si>
  <si>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</si>
  <si>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</si>
  <si>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</si>
  <si>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</si>
  <si>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</si>
  <si>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</si>
  <si>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</si>
  <si>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</si>
  <si>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</si>
  <si>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</si>
  <si>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</si>
  <si>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</si>
  <si>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</si>
  <si>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</si>
  <si>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</si>
  <si>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</si>
  <si>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</si>
  <si>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</si>
  <si>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</si>
  <si>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</si>
  <si>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</si>
  <si>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</si>
  <si>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</si>
  <si>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</si>
  <si>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</si>
  <si>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</si>
  <si>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</si>
  <si>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</si>
  <si>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</si>
  <si>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</si>
  <si>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</si>
  <si>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</si>
  <si>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</si>
  <si>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</si>
  <si>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</si>
  <si>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</si>
  <si>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</si>
  <si>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</si>
  <si>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</si>
  <si>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</si>
  <si>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</si>
  <si>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</si>
  <si>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</si>
  <si>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</si>
  <si>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</si>
  <si>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</si>
  <si>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</si>
  <si>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</si>
  <si>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</si>
  <si>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</si>
  <si>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</si>
  <si>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</si>
  <si>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</si>
  <si>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</si>
  <si>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</si>
  <si>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</si>
  <si>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</si>
  <si>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</si>
  <si>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</si>
  <si>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</si>
  <si>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</si>
  <si>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</si>
  <si>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</si>
  <si>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</si>
  <si>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</si>
  <si>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</si>
  <si>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</si>
  <si>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</si>
  <si>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</si>
  <si>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</si>
  <si>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</si>
  <si>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</si>
  <si>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</si>
  <si>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</si>
  <si>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</si>
  <si>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</si>
  <si>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</si>
  <si>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</si>
  <si>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</si>
  <si>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</si>
  <si>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</si>
  <si>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</si>
  <si>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</si>
  <si>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</si>
  <si>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</si>
  <si>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</si>
  <si>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</si>
  <si>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</si>
  <si>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</si>
  <si>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</si>
  <si>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</si>
  <si>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</si>
  <si>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</si>
  <si>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</si>
  <si>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</si>
  <si>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</si>
  <si>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</si>
  <si>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</si>
  <si>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</si>
  <si>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</si>
  <si>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</si>
  <si>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</si>
  <si>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</si>
  <si>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</si>
  <si>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</si>
  <si>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</si>
  <si>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</si>
  <si>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</si>
  <si>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</si>
  <si>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</si>
  <si>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</si>
  <si>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</si>
  <si>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</si>
  <si>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</si>
  <si>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</si>
  <si>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</si>
  <si>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</si>
  <si>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</si>
  <si>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</si>
  <si>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</si>
  <si>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</si>
  <si>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</si>
  <si>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</si>
  <si>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</si>
  <si>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</si>
  <si>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</si>
  <si>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</si>
  <si>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</si>
  <si>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</si>
  <si>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</si>
  <si>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</si>
  <si>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</si>
  <si>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</si>
  <si>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</si>
  <si>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</si>
  <si>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</si>
  <si>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</si>
  <si>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</si>
  <si>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</si>
  <si>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</si>
  <si>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</si>
  <si>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</si>
  <si>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</si>
  <si>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</si>
  <si>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</si>
  <si>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</si>
  <si>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</si>
  <si>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</si>
  <si>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</si>
  <si>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</si>
  <si>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</si>
  <si>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</si>
  <si>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</si>
  <si>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</si>
  <si>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</si>
  <si>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</si>
  <si>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</si>
  <si>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</si>
  <si>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</si>
  <si>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</si>
  <si>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</si>
  <si>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</si>
  <si>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</si>
  <si>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</si>
  <si>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</si>
  <si>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</si>
  <si>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</si>
  <si>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</si>
  <si>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</si>
  <si>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</si>
  <si>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</si>
  <si>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</si>
  <si>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</si>
  <si>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</si>
  <si>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</si>
  <si>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</si>
  <si>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</si>
  <si>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</si>
  <si>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</si>
  <si>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</si>
  <si>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</si>
  <si>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</si>
  <si>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</si>
  <si>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</si>
  <si>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</si>
  <si>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</si>
  <si>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</si>
  <si>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</si>
  <si>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</si>
  <si>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</si>
  <si>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</si>
  <si>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</si>
  <si>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</si>
  <si>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</si>
  <si>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</si>
  <si>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</si>
  <si>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</si>
  <si>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</si>
  <si>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</si>
  <si>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</si>
  <si>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</si>
  <si>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</si>
  <si>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</si>
  <si>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</si>
  <si>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</si>
  <si>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</si>
  <si>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</si>
  <si>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</si>
  <si>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</si>
  <si>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</si>
  <si>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</si>
  <si>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</si>
  <si>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</si>
  <si>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</si>
  <si>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</si>
  <si>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</si>
  <si>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</si>
  <si>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</si>
  <si>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</si>
  <si>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</si>
  <si>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</si>
  <si>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</si>
  <si>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</si>
  <si>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</si>
  <si>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</si>
  <si>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</si>
  <si>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</si>
  <si>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</si>
  <si>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</si>
  <si>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</si>
  <si>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</si>
  <si>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</si>
  <si>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</si>
  <si>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</si>
  <si>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</si>
  <si>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</si>
  <si>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</si>
  <si>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</si>
  <si>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</si>
  <si>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</si>
  <si>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</si>
  <si>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</si>
  <si>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</si>
  <si>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</si>
  <si>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</si>
  <si>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</si>
  <si>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</si>
  <si>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</si>
  <si>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</si>
  <si>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</si>
  <si>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</si>
  <si>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</si>
  <si>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</si>
  <si>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</si>
  <si>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</si>
  <si>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</si>
  <si>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</si>
  <si>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</si>
  <si>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</si>
  <si>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</si>
  <si>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</si>
  <si>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</si>
  <si>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</si>
  <si>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</si>
  <si>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</si>
  <si>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</si>
  <si>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</si>
  <si>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</si>
  <si>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</si>
  <si>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</si>
  <si>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</si>
  <si>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</si>
  <si>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</si>
  <si>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</si>
  <si>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</si>
  <si>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</si>
  <si>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</si>
  <si>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</si>
  <si>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</si>
  <si>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</si>
  <si>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</si>
  <si>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</si>
  <si>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</si>
  <si>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</si>
  <si>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</si>
  <si>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</si>
  <si>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</si>
  <si>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</si>
  <si>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</si>
  <si>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</si>
  <si>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</si>
  <si>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</si>
  <si>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</si>
  <si>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</si>
  <si>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</si>
  <si>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</si>
  <si>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</si>
  <si>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</si>
  <si>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</si>
  <si>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</si>
  <si>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</si>
  <si>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</si>
  <si>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</si>
  <si>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</si>
  <si>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</si>
  <si>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</si>
  <si>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</si>
  <si>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</si>
  <si>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</si>
  <si>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</si>
  <si>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</si>
  <si>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</si>
  <si>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</si>
  <si>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</si>
  <si>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</si>
  <si>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</si>
  <si>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</si>
  <si>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</si>
  <si>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</si>
  <si>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</si>
  <si>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</si>
  <si>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</si>
  <si>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</si>
  <si>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</si>
  <si>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</si>
  <si>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</si>
  <si>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</si>
  <si>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</si>
  <si>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</si>
  <si>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</si>
  <si>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</si>
  <si>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</si>
  <si>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</si>
  <si>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</si>
  <si>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</si>
  <si>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</si>
  <si>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</si>
  <si>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</si>
  <si>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</si>
  <si>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</si>
  <si>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</si>
  <si>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</si>
  <si>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</si>
  <si>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</si>
  <si>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</si>
  <si>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</si>
  <si>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</si>
  <si>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</si>
  <si>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</si>
  <si>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</si>
  <si>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</si>
  <si>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</si>
  <si>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</si>
  <si>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</si>
  <si>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</si>
  <si>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</si>
  <si>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</si>
  <si>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</si>
  <si>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</si>
  <si>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</si>
  <si>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</si>
  <si>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</si>
  <si>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</si>
  <si>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</si>
  <si>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</si>
  <si>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</si>
  <si>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</si>
  <si>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</si>
  <si>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</si>
  <si>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</si>
  <si>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</si>
  <si>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</si>
  <si>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</si>
  <si>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</si>
  <si>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</si>
  <si>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</si>
  <si>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</si>
  <si>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</si>
  <si>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</si>
  <si>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</si>
  <si>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</si>
  <si>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</si>
  <si>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</si>
  <si>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</si>
  <si>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</si>
  <si>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</si>
  <si>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</si>
  <si>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</si>
  <si>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</si>
  <si>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</si>
  <si>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</si>
  <si>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</si>
  <si>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</si>
  <si>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</si>
  <si>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</si>
  <si>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</si>
  <si>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</si>
  <si>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</si>
  <si>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</si>
  <si>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</si>
  <si>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</si>
  <si>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</si>
  <si>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</si>
  <si>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</si>
  <si>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</si>
  <si>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</si>
  <si>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</si>
  <si>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</si>
  <si>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</si>
  <si>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</si>
  <si>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</si>
  <si>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</si>
  <si>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</si>
  <si>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</si>
  <si>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</si>
  <si>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</si>
  <si>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</si>
  <si>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</si>
  <si>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</si>
  <si>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</si>
  <si>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</si>
  <si>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</si>
  <si>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</si>
  <si>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</si>
  <si>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</si>
  <si>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</si>
  <si>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</si>
  <si>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</si>
  <si>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</si>
  <si>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</si>
  <si>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</si>
  <si>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</si>
  <si>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</si>
  <si>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</si>
  <si>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</si>
  <si>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</si>
  <si>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</si>
  <si>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</si>
  <si>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</si>
  <si>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</si>
  <si>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</si>
  <si>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</si>
  <si>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</si>
  <si>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</si>
  <si>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</si>
  <si>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</si>
  <si>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</si>
  <si>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</si>
  <si>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</si>
  <si>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</si>
  <si>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</si>
  <si>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</si>
  <si>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</si>
  <si>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</si>
  <si>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</si>
  <si>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</si>
  <si>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</si>
  <si>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</si>
  <si>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</si>
  <si>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</si>
  <si>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</si>
  <si>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</si>
  <si>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</si>
  <si>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</si>
  <si>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</si>
  <si>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</si>
  <si>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</si>
  <si>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</si>
  <si>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</si>
  <si>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</si>
  <si>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</si>
  <si>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</si>
  <si>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</si>
  <si>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</si>
  <si>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</si>
  <si>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</si>
  <si>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</si>
  <si>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</si>
  <si>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</si>
  <si>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</si>
  <si>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</si>
  <si>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</si>
  <si>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</si>
  <si>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</si>
  <si>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</si>
  <si>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</si>
  <si>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</si>
  <si>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</si>
  <si>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</si>
  <si>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</si>
  <si>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</si>
  <si>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</si>
  <si>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</si>
  <si>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</si>
  <si>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</si>
  <si>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</si>
  <si>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</si>
  <si>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</si>
  <si>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</si>
  <si>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</si>
  <si>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</si>
  <si>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</si>
  <si>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</si>
  <si>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</si>
  <si>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</si>
  <si>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</si>
  <si>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</si>
  <si>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</si>
  <si>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</si>
  <si>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</si>
  <si>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</si>
  <si>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</si>
  <si>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</si>
  <si>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</si>
  <si>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</si>
  <si>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</si>
  <si>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</si>
  <si>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</si>
  <si>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</si>
  <si>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</si>
  <si>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</si>
  <si>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</si>
  <si>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</si>
  <si>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</si>
  <si>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</si>
  <si>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</si>
  <si>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</si>
  <si>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</si>
  <si>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</si>
  <si>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</si>
  <si>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</si>
  <si>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</si>
  <si>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</si>
  <si>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</si>
  <si>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</si>
  <si>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</si>
  <si>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</si>
  <si>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</si>
  <si>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</si>
  <si>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</si>
  <si>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</si>
  <si>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</si>
  <si>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</si>
  <si>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</si>
  <si>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</si>
  <si>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</si>
  <si>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</si>
  <si>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</si>
  <si>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</si>
  <si>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</si>
  <si>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</si>
  <si>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</si>
  <si>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</si>
  <si>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</si>
  <si>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</si>
  <si>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</si>
  <si>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</si>
  <si>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</si>
  <si>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</si>
  <si>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</si>
  <si>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</si>
  <si>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</si>
  <si>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</si>
  <si>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</si>
  <si>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</si>
  <si>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</si>
  <si>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</si>
  <si>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</si>
  <si>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</si>
  <si>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</si>
  <si>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</si>
  <si>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</si>
  <si>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</si>
  <si>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</si>
  <si>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</si>
  <si>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</si>
  <si>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</si>
  <si>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</si>
  <si>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</si>
  <si>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</si>
  <si>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</si>
  <si>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</si>
  <si>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</si>
  <si>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</si>
  <si>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</si>
  <si>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</si>
  <si>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</si>
  <si>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</si>
  <si>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</si>
  <si>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</si>
  <si>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</si>
  <si>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</si>
  <si>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</si>
  <si>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</si>
  <si>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</si>
  <si>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</si>
  <si>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</si>
  <si>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</si>
  <si>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</si>
  <si>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</si>
  <si>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</si>
  <si>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</si>
  <si>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</si>
  <si>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</si>
  <si>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</si>
  <si>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</si>
  <si>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</si>
  <si>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</si>
  <si>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</si>
  <si>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</si>
  <si>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</si>
  <si>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</si>
  <si>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</si>
  <si>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</si>
  <si>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</si>
  <si>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</si>
  <si>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</si>
  <si>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</si>
  <si>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</si>
  <si>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</si>
  <si>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</si>
  <si>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</si>
  <si>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</si>
  <si>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</si>
  <si>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</si>
  <si>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</si>
  <si>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</si>
  <si>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</si>
  <si>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</si>
  <si>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</si>
  <si>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</si>
  <si>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</si>
  <si>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</si>
  <si>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</si>
  <si>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</si>
  <si>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</si>
  <si>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</si>
  <si>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</si>
  <si>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</si>
  <si>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</si>
  <si>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</si>
  <si>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</si>
  <si>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</si>
  <si>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</si>
  <si>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</si>
  <si>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</si>
  <si>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</si>
  <si>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</si>
  <si>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</si>
  <si>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</si>
  <si>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</si>
  <si>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</si>
  <si>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</si>
  <si>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</si>
  <si>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</si>
  <si>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</si>
  <si>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</si>
  <si>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</si>
  <si>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</si>
  <si>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</si>
  <si>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</si>
  <si>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</si>
  <si>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</si>
  <si>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</si>
  <si>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</si>
  <si>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</si>
  <si>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</si>
  <si>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</si>
  <si>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</si>
  <si>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</si>
  <si>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</si>
  <si>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</si>
  <si>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</si>
  <si>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</si>
  <si>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</si>
  <si>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</si>
  <si>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</si>
  <si>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</si>
  <si>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</si>
  <si>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</si>
  <si>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</si>
  <si>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</si>
  <si>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</si>
  <si>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</si>
  <si>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</si>
  <si>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</si>
  <si>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</si>
  <si>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</si>
  <si>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</si>
  <si>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</si>
  <si>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</si>
  <si>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</si>
  <si>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</si>
  <si>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</si>
  <si>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</si>
  <si>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</si>
  <si>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</si>
  <si>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</si>
  <si>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</si>
  <si>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</si>
  <si>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</si>
  <si>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</si>
  <si>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</si>
  <si>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</si>
  <si>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</si>
  <si>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</si>
  <si>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</si>
  <si>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</si>
  <si>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</si>
  <si>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</si>
  <si>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</si>
  <si>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</si>
  <si>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</si>
  <si>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</si>
  <si>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</si>
  <si>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</si>
  <si>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</si>
  <si>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</si>
  <si>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</si>
  <si>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</si>
  <si>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</si>
  <si>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</si>
  <si>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</si>
  <si>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</si>
  <si>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</si>
  <si>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</si>
  <si>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</si>
  <si>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</si>
  <si>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</si>
  <si>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</si>
  <si>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</si>
  <si>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</si>
  <si>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</si>
  <si>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</si>
  <si>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</si>
  <si>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</si>
  <si>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</si>
  <si>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</si>
  <si>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</si>
  <si>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</si>
  <si>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</si>
  <si>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</si>
  <si>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</si>
  <si>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</si>
  <si>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</si>
  <si>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</si>
  <si>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</si>
  <si>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</si>
  <si>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</si>
  <si>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</si>
  <si>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</si>
  <si>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</si>
  <si>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</si>
  <si>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</si>
  <si>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</si>
  <si>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</si>
  <si>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</si>
  <si>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</si>
  <si>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</si>
  <si>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</si>
  <si>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</si>
  <si>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</si>
  <si>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</si>
  <si>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</si>
  <si>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</si>
  <si>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</si>
  <si>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</si>
  <si>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</si>
  <si>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</si>
  <si>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</si>
  <si>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</si>
  <si>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</si>
  <si>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</si>
  <si>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</si>
  <si>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</si>
  <si>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</si>
  <si>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</si>
  <si>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</si>
  <si>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</si>
  <si>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</si>
  <si>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</si>
  <si>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</si>
  <si>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</si>
  <si>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</si>
  <si>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</si>
  <si>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</si>
  <si>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</si>
  <si>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</si>
  <si>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</si>
  <si>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</si>
  <si>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</si>
  <si>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</si>
  <si>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</si>
  <si>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</si>
  <si>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</si>
  <si>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</si>
  <si>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</si>
  <si>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</si>
  <si>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</si>
  <si>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</si>
  <si>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</si>
  <si>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</si>
  <si>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</si>
  <si>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</si>
  <si>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</si>
  <si>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</si>
  <si>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</si>
  <si>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</si>
  <si>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</si>
  <si>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</si>
  <si>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</si>
  <si>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</si>
  <si>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</si>
  <si>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</si>
  <si>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</si>
  <si>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</si>
  <si>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</si>
  <si>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</si>
  <si>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</si>
  <si>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</si>
  <si>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</si>
  <si>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</si>
  <si>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</si>
  <si>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</si>
  <si>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</si>
  <si>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</si>
  <si>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</si>
  <si>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</si>
  <si>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</si>
  <si>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</si>
  <si>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</si>
  <si>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</si>
  <si>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</si>
  <si>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</si>
  <si>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</si>
  <si>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</si>
  <si>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</si>
  <si>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</si>
  <si>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</si>
  <si>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</si>
  <si>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</si>
  <si>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</si>
  <si>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</si>
  <si>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</si>
  <si>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</si>
  <si>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</si>
  <si>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</si>
  <si>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</si>
  <si>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</si>
  <si>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</si>
  <si>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</si>
  <si>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</si>
  <si>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</si>
  <si>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</si>
  <si>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</si>
  <si>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</si>
  <si>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</si>
  <si>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</si>
  <si>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</si>
  <si>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</si>
  <si>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</si>
  <si>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</si>
  <si>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</si>
  <si>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</si>
  <si>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</si>
  <si>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</si>
  <si>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</si>
  <si>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</si>
  <si>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</si>
  <si>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</si>
  <si>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</si>
  <si>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</si>
  <si>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</si>
  <si>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</si>
  <si>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</si>
  <si>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</si>
  <si>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</si>
  <si>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</si>
  <si>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</si>
  <si>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</si>
  <si>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</si>
  <si>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</si>
  <si>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</si>
  <si>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</si>
  <si>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</si>
  <si>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</si>
  <si>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</si>
  <si>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</si>
  <si>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</si>
  <si>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</si>
  <si>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</si>
  <si>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</si>
  <si>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</si>
  <si>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</si>
  <si>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</si>
  <si>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</si>
  <si>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</si>
  <si>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</si>
  <si>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</si>
  <si>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</si>
  <si>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</si>
  <si>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</si>
  <si>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</si>
  <si>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</si>
  <si>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</si>
  <si>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</si>
  <si>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</si>
  <si>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</si>
  <si>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</si>
  <si>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</si>
  <si>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</si>
  <si>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</si>
  <si>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</si>
  <si>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</si>
  <si>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</si>
  <si>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</si>
  <si>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</si>
  <si>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</si>
  <si>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</si>
  <si>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</si>
  <si>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</si>
  <si>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</si>
  <si>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</si>
  <si>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</si>
  <si>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</si>
  <si>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</si>
  <si>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</si>
  <si>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</si>
  <si>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</si>
  <si>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</si>
  <si>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</si>
  <si>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</si>
  <si>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</si>
  <si>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</si>
  <si>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</si>
  <si>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</si>
  <si>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</si>
  <si>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</si>
  <si>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</si>
  <si>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</si>
  <si>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</si>
  <si>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</si>
  <si>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</si>
  <si>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</si>
  <si>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</si>
  <si>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</si>
  <si>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</si>
  <si>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</si>
  <si>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</si>
  <si>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</si>
  <si>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</si>
  <si>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</si>
  <si>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</si>
  <si>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</si>
  <si>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</si>
  <si>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</si>
  <si>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</si>
  <si>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</si>
  <si>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</si>
  <si>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</si>
  <si>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</si>
  <si>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</si>
  <si>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</si>
  <si>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</si>
  <si>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</si>
  <si>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</si>
  <si>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</si>
  <si>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</si>
  <si>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</si>
  <si>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</si>
  <si>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</si>
  <si>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</si>
  <si>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</si>
  <si>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</si>
  <si>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</si>
  <si>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</si>
  <si>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</si>
  <si>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</si>
  <si>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</si>
  <si>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</si>
  <si>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</si>
  <si>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</si>
  <si>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</si>
  <si>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</si>
  <si>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</si>
  <si>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</si>
  <si>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</si>
  <si>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</si>
  <si>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</si>
  <si>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</si>
  <si>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</si>
  <si>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</si>
  <si>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</si>
  <si>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</si>
  <si>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</si>
  <si>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</si>
  <si>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</si>
  <si>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</si>
  <si>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</si>
  <si>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</si>
  <si>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</si>
  <si>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</si>
  <si>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</si>
  <si>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</si>
  <si>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</si>
  <si>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</si>
  <si>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</si>
  <si>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</si>
  <si>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</si>
  <si>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</si>
  <si>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</si>
  <si>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</si>
  <si>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</si>
  <si>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</si>
  <si>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</si>
  <si>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</si>
  <si>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</si>
  <si>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</si>
  <si>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</si>
  <si>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</si>
  <si>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</si>
  <si>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</si>
  <si>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</si>
  <si>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</si>
  <si>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</si>
  <si>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</si>
  <si>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</si>
  <si>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</si>
  <si>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</si>
  <si>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</si>
  <si>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</si>
  <si>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</si>
  <si>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</si>
  <si>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</si>
  <si>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</si>
  <si>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</si>
  <si>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</si>
  <si>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</si>
  <si>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</si>
  <si>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</si>
  <si>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</si>
  <si>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</si>
  <si>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</si>
  <si>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</si>
  <si>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</si>
  <si>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</si>
  <si>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</si>
  <si>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</si>
  <si>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</si>
  <si>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</si>
  <si>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</si>
  <si>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</si>
  <si>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</si>
  <si>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</si>
  <si>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</si>
  <si>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</si>
  <si>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</si>
  <si>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</si>
  <si>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</si>
  <si>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</si>
  <si>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</si>
  <si>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</si>
  <si>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</si>
  <si>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</si>
  <si>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</si>
  <si>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</si>
  <si>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</si>
  <si>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</si>
  <si>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</si>
  <si>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</si>
  <si>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</si>
  <si>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</si>
  <si>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</si>
  <si>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</si>
  <si>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</si>
  <si>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</si>
  <si>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</si>
  <si>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</si>
  <si>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</si>
  <si>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</si>
  <si>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</si>
  <si>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</si>
  <si>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</si>
  <si>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</si>
  <si>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</si>
  <si>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</si>
  <si>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</si>
  <si>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</si>
  <si>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</si>
  <si>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</si>
  <si>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</si>
  <si>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</si>
  <si>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</si>
  <si>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</si>
  <si>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</si>
  <si>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</si>
  <si>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</si>
  <si>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</si>
  <si>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</si>
  <si>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</si>
  <si>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</si>
  <si>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</si>
  <si>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</si>
  <si>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</si>
  <si>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</si>
  <si>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</si>
  <si>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</si>
  <si>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</si>
  <si>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</si>
  <si>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</si>
  <si>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</si>
  <si>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</si>
  <si>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</si>
  <si>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</si>
  <si>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</si>
  <si>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</si>
  <si>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</si>
  <si>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</si>
  <si>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</si>
  <si>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</si>
  <si>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</si>
  <si>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</si>
  <si>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</si>
  <si>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</si>
  <si>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</si>
  <si>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</si>
  <si>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</si>
  <si>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</si>
  <si>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</si>
  <si>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</si>
  <si>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</si>
  <si>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</si>
  <si>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</si>
  <si>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</si>
  <si>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</si>
  <si>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</si>
  <si>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</si>
  <si>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</si>
  <si>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</si>
  <si>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</si>
  <si>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</si>
  <si>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</si>
  <si>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</si>
  <si>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</si>
  <si>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</si>
  <si>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</si>
  <si>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</si>
  <si>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</si>
  <si>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</si>
  <si>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</si>
  <si>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</si>
  <si>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</si>
  <si>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</si>
  <si>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</si>
  <si>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</si>
  <si>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</si>
  <si>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</si>
  <si>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</si>
  <si>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</si>
  <si>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</si>
  <si>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</si>
  <si>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</si>
  <si>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</si>
  <si>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</si>
  <si>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</si>
  <si>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</si>
  <si>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</si>
  <si>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</si>
  <si>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</si>
  <si>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</si>
  <si>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</si>
  <si>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</si>
  <si>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</si>
  <si>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</si>
  <si>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</si>
  <si>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</si>
  <si>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</si>
  <si>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</si>
  <si>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</si>
  <si>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</si>
  <si>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</si>
  <si>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</si>
  <si>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</si>
  <si>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</si>
  <si>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</si>
  <si>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</si>
  <si>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</si>
  <si>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</si>
  <si>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</si>
  <si>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</si>
  <si>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</si>
  <si>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</si>
  <si>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</si>
  <si>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</si>
  <si>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</si>
  <si>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</si>
  <si>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</si>
  <si>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</si>
  <si>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</si>
  <si>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</si>
  <si>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</si>
  <si>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</si>
  <si>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</si>
  <si>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</si>
  <si>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</si>
  <si>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</si>
  <si>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</si>
  <si>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</si>
  <si>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</si>
  <si>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</si>
  <si>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</si>
  <si>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</si>
  <si>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</si>
  <si>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</si>
  <si>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</si>
  <si>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</si>
  <si>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</si>
  <si>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</si>
  <si>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</si>
  <si>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</si>
  <si>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</si>
  <si>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</si>
  <si>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</si>
  <si>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</si>
  <si>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</si>
  <si>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</si>
  <si>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</si>
  <si>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</si>
  <si>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</si>
  <si>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</si>
  <si>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</si>
  <si>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</si>
  <si>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</si>
  <si>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</si>
  <si>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</si>
  <si>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</si>
  <si>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</si>
  <si>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</si>
  <si>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</si>
  <si>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</si>
  <si>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</si>
  <si>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</si>
  <si>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</si>
  <si>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</si>
  <si>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</si>
  <si>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</si>
  <si>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</si>
  <si>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</si>
  <si>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</si>
  <si>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</si>
  <si>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</si>
  <si>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</si>
  <si>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</si>
  <si>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</si>
  <si>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</si>
  <si>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</si>
  <si>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</si>
  <si>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</si>
  <si>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</si>
  <si>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</si>
  <si>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</si>
  <si>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</si>
  <si>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</si>
  <si>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</si>
  <si>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</si>
  <si>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</si>
  <si>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</si>
  <si>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</si>
  <si>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</si>
  <si>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</si>
  <si>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</si>
  <si>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</si>
  <si>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</si>
  <si>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</si>
  <si>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</si>
  <si>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</si>
  <si>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</si>
  <si>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</si>
  <si>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</si>
  <si>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</si>
  <si>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</si>
  <si>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</si>
  <si>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</si>
  <si>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</si>
  <si>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</si>
  <si>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</si>
  <si>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</si>
  <si>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</si>
  <si>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</si>
  <si>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</si>
  <si>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</si>
  <si>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</si>
  <si>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</si>
  <si>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</si>
  <si>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</si>
  <si>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</si>
  <si>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</si>
  <si>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</si>
  <si>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</si>
  <si>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</si>
  <si>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</si>
  <si>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</si>
  <si>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</si>
  <si>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</si>
  <si>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</si>
  <si>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</si>
  <si>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</si>
  <si>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</si>
  <si>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</si>
  <si>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</si>
  <si>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</si>
  <si>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</si>
  <si>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</si>
  <si>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</si>
  <si>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</si>
  <si>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</si>
  <si>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</si>
  <si>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</si>
  <si>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</si>
  <si>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</si>
  <si>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</si>
  <si>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</si>
  <si>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</si>
  <si>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</si>
  <si>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</si>
  <si>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</si>
  <si>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</si>
  <si>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</si>
  <si>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</si>
  <si>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</si>
  <si>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</si>
  <si>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</si>
  <si>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</si>
  <si>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</si>
  <si>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</si>
  <si>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</si>
  <si>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</si>
  <si>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</si>
  <si>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</si>
  <si>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</si>
  <si>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</si>
  <si>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</si>
  <si>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</si>
  <si>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</si>
  <si>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</si>
  <si>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</si>
  <si>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</si>
  <si>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</si>
  <si>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</si>
  <si>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</si>
  <si>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</si>
  <si>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</si>
  <si>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</si>
  <si>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</si>
  <si>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</si>
  <si>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</si>
  <si>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</si>
  <si>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</si>
  <si>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</si>
  <si>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</si>
  <si>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</si>
  <si>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</si>
  <si>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</si>
  <si>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</si>
  <si>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</si>
  <si>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</si>
  <si>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</si>
  <si>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</si>
  <si>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</si>
  <si>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</si>
  <si>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</si>
  <si>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</si>
  <si>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</si>
  <si>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</si>
  <si>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</si>
  <si>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</si>
  <si>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</si>
  <si>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</si>
  <si>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</si>
  <si>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</si>
  <si>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</si>
  <si>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</si>
  <si>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</si>
  <si>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</si>
  <si>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</si>
  <si>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</si>
  <si>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</si>
  <si>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</si>
  <si>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</si>
  <si>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</si>
  <si>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</si>
  <si>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</si>
  <si>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</si>
  <si>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</si>
  <si>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</si>
  <si>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</si>
  <si>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</si>
  <si>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</si>
  <si>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</si>
  <si>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</si>
  <si>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</si>
  <si>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</si>
  <si>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</si>
  <si>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</si>
  <si>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</si>
  <si>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</si>
  <si>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</si>
  <si>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</si>
  <si>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</si>
  <si>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</si>
  <si>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</si>
  <si>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</si>
  <si>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</si>
  <si>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</si>
  <si>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</si>
  <si>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</si>
  <si>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</si>
  <si>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</si>
  <si>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</si>
  <si>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</si>
  <si>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</si>
  <si>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</si>
  <si>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</si>
  <si>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</si>
  <si>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</si>
  <si>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</si>
  <si>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</si>
  <si>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</si>
  <si>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</si>
  <si>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</si>
  <si>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</si>
  <si>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</si>
  <si>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</si>
  <si>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</si>
  <si>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</si>
  <si>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</si>
  <si>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</si>
  <si>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</si>
  <si>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</si>
  <si>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</si>
  <si>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</si>
  <si>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</si>
  <si>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</si>
  <si>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</si>
  <si>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</si>
  <si>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</si>
  <si>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</si>
  <si>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</si>
  <si>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</si>
  <si>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</si>
  <si>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</si>
  <si>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</si>
  <si>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</si>
  <si>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</si>
  <si>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</si>
  <si>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</si>
  <si>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</si>
  <si>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</si>
  <si>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</si>
  <si>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</si>
  <si>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</si>
  <si>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</si>
  <si>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</si>
  <si>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</si>
  <si>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</si>
  <si>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</si>
  <si>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</si>
  <si>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</si>
  <si>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</si>
  <si>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</si>
  <si>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</si>
  <si>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</si>
  <si>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</si>
  <si>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</si>
  <si>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</si>
  <si>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</si>
  <si>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</si>
  <si>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</si>
  <si>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</si>
  <si>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</si>
  <si>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</si>
  <si>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</si>
  <si>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</si>
  <si>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</si>
  <si>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</si>
  <si>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</si>
  <si>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</si>
  <si>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</si>
  <si>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</si>
  <si>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</si>
  <si>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</si>
  <si>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</si>
  <si>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</si>
  <si>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</si>
  <si>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</si>
  <si>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</si>
  <si>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</si>
  <si>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</si>
  <si>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</si>
  <si>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</si>
  <si>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</si>
  <si>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</si>
  <si>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</si>
  <si>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</si>
  <si>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</si>
  <si>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</si>
  <si>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</si>
  <si>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</si>
  <si>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</si>
  <si>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</si>
  <si>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</si>
  <si>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</si>
  <si>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</si>
  <si>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</si>
  <si>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</si>
  <si>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</si>
  <si>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</si>
  <si>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</si>
  <si>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</si>
  <si>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</si>
  <si>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</si>
  <si>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</si>
  <si>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</si>
  <si>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</si>
  <si>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</si>
  <si>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</si>
  <si>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</si>
  <si>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</si>
  <si>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</si>
  <si>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</si>
  <si>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</si>
  <si>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</si>
  <si>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</si>
  <si>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</si>
  <si>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</si>
  <si>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</si>
  <si>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</si>
  <si>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</si>
  <si>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</si>
  <si>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</si>
  <si>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</si>
  <si>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</si>
  <si>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</si>
  <si>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</si>
  <si>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</si>
  <si>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</si>
  <si>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</si>
  <si>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</si>
  <si>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</si>
  <si>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</si>
  <si>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</si>
  <si>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</si>
  <si>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</si>
  <si>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</si>
  <si>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</si>
  <si>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</si>
  <si>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</si>
  <si>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</si>
  <si>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</si>
  <si>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</si>
  <si>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</si>
  <si>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</si>
  <si>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</si>
  <si>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</si>
  <si>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</si>
  <si>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</si>
  <si>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</si>
  <si>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</si>
  <si>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</si>
  <si>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</si>
  <si>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</si>
  <si>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</si>
  <si>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</si>
  <si>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</si>
  <si>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</si>
  <si>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</si>
  <si>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</si>
  <si>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</si>
  <si>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</si>
  <si>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</si>
  <si>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</si>
  <si>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</si>
  <si>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</si>
  <si>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</si>
  <si>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</si>
  <si>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</si>
  <si>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</si>
  <si>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</si>
  <si>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</si>
  <si>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</si>
  <si>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</si>
  <si>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</si>
  <si>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</si>
  <si>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</si>
  <si>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</si>
  <si>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</si>
  <si>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</si>
  <si>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</si>
  <si>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</si>
  <si>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</si>
  <si>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</si>
  <si>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</si>
  <si>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</si>
  <si>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</si>
  <si>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</si>
  <si>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</si>
  <si>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</si>
  <si>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</si>
  <si>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</si>
  <si>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</si>
  <si>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</si>
  <si>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</si>
  <si>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</si>
  <si>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</si>
  <si>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</si>
  <si>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</si>
  <si>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</si>
  <si>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</si>
  <si>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</si>
  <si>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</si>
  <si>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</si>
  <si>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</si>
  <si>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</si>
  <si>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</si>
  <si>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</si>
  <si>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</si>
  <si>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</si>
  <si>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</si>
  <si>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</si>
  <si>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</si>
  <si>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</si>
  <si>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</si>
  <si>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</si>
  <si>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</si>
  <si>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</si>
  <si>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</si>
  <si>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</si>
  <si>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</si>
  <si>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</si>
  <si>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</si>
  <si>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</si>
  <si>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</si>
  <si>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</si>
  <si>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</si>
  <si>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</si>
  <si>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</si>
  <si>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</si>
  <si>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</si>
  <si>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</si>
  <si>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</si>
  <si>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</si>
  <si>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</si>
  <si>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</si>
  <si>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</si>
  <si>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</si>
  <si>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</si>
  <si>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</si>
  <si>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</si>
  <si>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</si>
  <si>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</si>
  <si>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</si>
  <si>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</si>
  <si>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</si>
  <si>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</si>
  <si>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</si>
  <si>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</si>
  <si>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</si>
  <si>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</si>
  <si>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</si>
  <si>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</si>
  <si>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</si>
  <si>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</si>
  <si>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</si>
  <si>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</si>
  <si>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</si>
  <si>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</si>
  <si>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</si>
  <si>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</si>
  <si>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</si>
  <si>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</si>
  <si>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</si>
  <si>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</si>
  <si>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</si>
  <si>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</si>
  <si>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</si>
  <si>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</si>
  <si>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</si>
  <si>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</si>
  <si>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</si>
  <si>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</si>
  <si>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</si>
  <si>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</si>
  <si>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</si>
  <si>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</si>
  <si>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</si>
  <si>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</si>
  <si>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</si>
  <si>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</si>
  <si>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</si>
  <si>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</si>
  <si>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</si>
  <si>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</si>
  <si>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</si>
  <si>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</si>
  <si>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</si>
  <si>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</si>
  <si>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</si>
  <si>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</si>
  <si>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</si>
  <si>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</si>
  <si>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</si>
  <si>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</si>
  <si>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</si>
  <si>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</si>
  <si>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</si>
  <si>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</si>
  <si>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</si>
  <si>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</si>
  <si>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</si>
  <si>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</si>
  <si>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</si>
  <si>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</si>
  <si>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</si>
  <si>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</si>
  <si>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</si>
  <si>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</si>
  <si>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</si>
  <si>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</si>
  <si>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</si>
  <si>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</si>
  <si>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</si>
  <si>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</si>
  <si>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</si>
  <si>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</si>
  <si>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</si>
  <si>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</si>
  <si>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</si>
  <si>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</si>
  <si>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</si>
  <si>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</si>
  <si>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</si>
  <si>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</si>
  <si>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</si>
  <si>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</si>
  <si>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</si>
  <si>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</si>
  <si>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</si>
  <si>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</si>
  <si>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</si>
  <si>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</si>
  <si>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</si>
  <si>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</si>
  <si>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</si>
  <si>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</si>
  <si>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</si>
  <si>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</si>
  <si>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</si>
  <si>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</si>
  <si>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</si>
  <si>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</si>
  <si>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</si>
  <si>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</si>
  <si>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</si>
  <si>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</si>
  <si>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</si>
  <si>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</si>
  <si>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</si>
  <si>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</si>
  <si>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</si>
  <si>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</si>
  <si>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</si>
  <si>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</si>
  <si>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</si>
  <si>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</si>
  <si>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</si>
  <si>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</si>
  <si>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</si>
  <si>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</si>
  <si>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</si>
  <si>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</si>
  <si>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</si>
  <si>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</si>
  <si>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</si>
  <si>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</si>
  <si>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</si>
  <si>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</si>
  <si>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</si>
  <si>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</si>
  <si>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</si>
  <si>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</si>
  <si>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</si>
  <si>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</si>
  <si>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</si>
  <si>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</si>
  <si>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</si>
  <si>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</si>
  <si>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</si>
  <si>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</si>
  <si>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</si>
  <si>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</si>
  <si>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</si>
  <si>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</si>
  <si>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</si>
  <si>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</si>
  <si>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</si>
  <si>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</si>
  <si>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</si>
  <si>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</si>
  <si>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</si>
  <si>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</si>
  <si>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</si>
  <si>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</si>
  <si>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</si>
  <si>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</si>
  <si>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</si>
  <si>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</si>
  <si>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</si>
  <si>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</si>
  <si>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</si>
  <si>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</si>
  <si>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</si>
  <si>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</si>
  <si>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</si>
  <si>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</si>
  <si>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</si>
  <si>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</si>
  <si>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</si>
  <si>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</si>
  <si>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</si>
  <si>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</si>
  <si>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</si>
  <si>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</si>
  <si>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</si>
  <si>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</si>
  <si>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</si>
  <si>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</si>
  <si>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</si>
  <si>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</si>
  <si>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</si>
  <si>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</si>
  <si>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</si>
  <si>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</si>
  <si>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</si>
  <si>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</si>
  <si>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</si>
  <si>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</si>
  <si>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</si>
  <si>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</si>
  <si>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</si>
  <si>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</si>
  <si>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</si>
  <si>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</si>
  <si>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</si>
  <si>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</si>
  <si>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</si>
  <si>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</si>
  <si>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</si>
  <si>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</si>
  <si>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</si>
  <si>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</si>
  <si>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</si>
  <si>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</si>
  <si>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</si>
  <si>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</si>
  <si>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</si>
  <si>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</si>
  <si>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</si>
  <si>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</si>
  <si>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</si>
  <si>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</si>
  <si>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</si>
  <si>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</si>
  <si>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</si>
  <si>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</si>
  <si>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</si>
  <si>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</si>
  <si>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</si>
  <si>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</si>
  <si>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</si>
  <si>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</si>
  <si>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</si>
  <si>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</si>
  <si>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</si>
  <si>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</si>
  <si>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</si>
  <si>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</si>
  <si>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</si>
  <si>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</si>
  <si>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</si>
  <si>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</si>
  <si>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</si>
  <si>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</si>
  <si>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</si>
  <si>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</si>
  <si>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</si>
  <si>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</si>
  <si>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</si>
  <si>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</si>
  <si>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</si>
  <si>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</si>
  <si>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</si>
  <si>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</si>
  <si>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</si>
  <si>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</si>
  <si>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</si>
  <si>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</si>
  <si>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</si>
  <si>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</si>
  <si>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</si>
  <si>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</si>
  <si>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</si>
  <si>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</si>
  <si>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</si>
  <si>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</si>
  <si>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</si>
  <si>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</si>
  <si>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</si>
  <si>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</si>
  <si>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</si>
  <si>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</si>
  <si>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</si>
  <si>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</si>
  <si>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</si>
  <si>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</si>
  <si>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</si>
  <si>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</si>
  <si>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</si>
  <si>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</si>
  <si>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</si>
  <si>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</si>
  <si>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</si>
  <si>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</si>
  <si>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</si>
  <si>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</si>
  <si>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</si>
  <si>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</si>
  <si>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</si>
  <si>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</si>
  <si>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</si>
  <si>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</si>
  <si>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</si>
  <si>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</si>
  <si>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</si>
  <si>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</si>
  <si>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</si>
  <si>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</si>
  <si>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</si>
  <si>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</si>
  <si>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</si>
  <si>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</si>
  <si>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</si>
  <si>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</si>
  <si>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</si>
  <si>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</si>
  <si>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</si>
  <si>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</si>
  <si>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</si>
  <si>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</si>
  <si>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</si>
  <si>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</si>
  <si>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</si>
  <si>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</si>
  <si>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</si>
  <si>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</si>
  <si>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</si>
  <si>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</si>
  <si>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</si>
  <si>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</si>
  <si>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</si>
  <si>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</si>
  <si>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</si>
  <si>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</si>
  <si>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</si>
  <si>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</si>
  <si>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</si>
  <si>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</si>
  <si>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</si>
  <si>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</si>
  <si>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</si>
  <si>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</si>
  <si>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</si>
  <si>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</si>
  <si>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</si>
  <si>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</si>
  <si>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</si>
  <si>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</si>
  <si>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</si>
  <si>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</si>
  <si>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</si>
  <si>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</si>
  <si>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</si>
  <si>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</si>
  <si>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</si>
  <si>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</si>
  <si>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</si>
  <si>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</si>
  <si>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</si>
  <si>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</si>
  <si>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</si>
  <si>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</si>
  <si>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</si>
  <si>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</si>
  <si>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</si>
  <si>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</si>
  <si>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</si>
  <si>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</si>
  <si>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</si>
  <si>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</si>
  <si>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</si>
  <si>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</si>
  <si>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</si>
  <si>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</si>
  <si>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</si>
  <si>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</si>
  <si>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</si>
  <si>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</si>
  <si>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</si>
  <si>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</si>
  <si>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</si>
  <si>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</si>
  <si>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</si>
  <si>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</si>
  <si>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</si>
  <si>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</si>
  <si>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</si>
  <si>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</si>
  <si>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</si>
  <si>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</si>
  <si>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</si>
  <si>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</si>
  <si>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</si>
  <si>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</si>
  <si>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</si>
  <si>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</si>
  <si>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</si>
  <si>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</si>
  <si>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</si>
  <si>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</si>
  <si>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</si>
  <si>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</si>
  <si>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</si>
  <si>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</si>
  <si>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</si>
  <si>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</si>
  <si>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</si>
  <si>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</si>
  <si>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</si>
  <si>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</si>
  <si>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</si>
  <si>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</si>
  <si>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</si>
  <si>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</si>
  <si>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</si>
  <si>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</si>
  <si>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</si>
  <si>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</si>
  <si>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</si>
  <si>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</si>
  <si>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</si>
  <si>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</si>
  <si>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</si>
  <si>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</si>
  <si>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</si>
  <si>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</si>
  <si>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</si>
  <si>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</si>
  <si>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</si>
  <si>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</si>
  <si>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</si>
  <si>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</si>
  <si>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</si>
  <si>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</si>
  <si>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</si>
  <si>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</si>
  <si>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</si>
  <si>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</si>
  <si>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</si>
  <si>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</si>
  <si>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</si>
  <si>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</si>
  <si>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</si>
  <si>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</si>
  <si>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</si>
  <si>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</si>
  <si>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</si>
  <si>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</si>
  <si>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</si>
  <si>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</si>
  <si>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</si>
  <si>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</si>
  <si>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</si>
  <si>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</si>
  <si>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</si>
  <si>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</si>
  <si>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</si>
  <si>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</si>
  <si>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</si>
  <si>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</si>
  <si>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</si>
  <si>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</si>
  <si>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</si>
  <si>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</si>
  <si>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</si>
  <si>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</si>
  <si>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</si>
  <si>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</si>
  <si>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</si>
  <si>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</si>
  <si>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</si>
  <si>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</si>
  <si>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</si>
  <si>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</si>
  <si>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</si>
  <si>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</si>
  <si>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</si>
  <si>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</si>
  <si>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</si>
  <si>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</si>
  <si>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</si>
  <si>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</si>
  <si>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</si>
  <si>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</si>
  <si>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</si>
  <si>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</si>
  <si>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</si>
  <si>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</si>
  <si>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</si>
  <si>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</si>
  <si>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</si>
  <si>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</si>
  <si>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</si>
  <si>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</si>
  <si>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</si>
  <si>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</si>
  <si>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</si>
  <si>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</si>
  <si>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</si>
  <si>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</si>
  <si>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</si>
  <si>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</si>
  <si>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</si>
  <si>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</si>
  <si>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</si>
  <si>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</si>
  <si>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</si>
  <si>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</si>
  <si>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</si>
  <si>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</si>
  <si>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</si>
  <si>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</si>
  <si>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</si>
  <si>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</si>
  <si>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</si>
  <si>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</si>
  <si>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</si>
  <si>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</si>
  <si>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</si>
  <si>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</si>
  <si>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</si>
  <si>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</si>
  <si>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</si>
  <si>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</si>
  <si>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</si>
  <si>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</si>
  <si>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</si>
  <si>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</si>
  <si>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</si>
  <si>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</si>
  <si>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</si>
  <si>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</si>
  <si>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</si>
  <si>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</si>
  <si>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</si>
  <si>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</si>
  <si>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</si>
  <si>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</si>
  <si>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</si>
  <si>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</si>
  <si>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</si>
  <si>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</si>
  <si>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</si>
  <si>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</si>
  <si>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</si>
  <si>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</si>
  <si>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</si>
  <si>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</si>
  <si>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</si>
  <si>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</si>
  <si>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</si>
  <si>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</si>
  <si>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</si>
  <si>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</si>
  <si>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</si>
  <si>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</si>
  <si>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</si>
  <si>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</si>
  <si>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</si>
  <si>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</si>
  <si>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</si>
  <si>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</si>
  <si>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</si>
  <si>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</si>
  <si>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</si>
  <si>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</si>
  <si>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</si>
  <si>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</si>
  <si>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</si>
  <si>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</si>
  <si>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</si>
  <si>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</si>
  <si>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</si>
  <si>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</si>
  <si>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</si>
  <si>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</si>
  <si>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</si>
  <si>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</si>
  <si>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</si>
  <si>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</si>
  <si>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</si>
  <si>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</si>
  <si>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</si>
  <si>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</si>
  <si>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</si>
  <si>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</si>
  <si>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</si>
  <si>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</si>
  <si>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</si>
  <si>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</si>
  <si>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</si>
  <si>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</si>
  <si>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</si>
  <si>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</si>
  <si>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</si>
  <si>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</si>
  <si>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</si>
  <si>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</si>
  <si>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</si>
  <si>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</si>
  <si>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</si>
  <si>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</si>
  <si>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</si>
  <si>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</si>
  <si>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</si>
  <si>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</si>
  <si>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</si>
  <si>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</si>
  <si>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</si>
  <si>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</si>
  <si>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</si>
  <si>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</si>
  <si>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</si>
  <si>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</si>
  <si>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</si>
  <si>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</si>
  <si>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</si>
  <si>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</si>
  <si>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</si>
  <si>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</si>
  <si>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</si>
  <si>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</si>
  <si>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</si>
  <si>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</si>
  <si>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</si>
  <si>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</si>
  <si>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</si>
  <si>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</si>
  <si>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</si>
  <si>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</si>
  <si>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</si>
  <si>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</si>
  <si>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</si>
  <si>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</si>
  <si>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</si>
  <si>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</si>
  <si>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</si>
  <si>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</si>
  <si>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</si>
  <si>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</si>
  <si>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</si>
  <si>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</si>
  <si>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</si>
  <si>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</si>
  <si>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</si>
  <si>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</si>
  <si>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</si>
  <si>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</si>
  <si>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</si>
  <si>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</si>
  <si>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</si>
  <si>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</si>
  <si>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</si>
  <si>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</si>
  <si>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</si>
  <si>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</si>
  <si>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</si>
  <si>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</si>
  <si>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</si>
  <si>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</si>
  <si>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</si>
  <si>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</si>
  <si>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</si>
  <si>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</si>
  <si>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</si>
  <si>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</si>
  <si>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</si>
  <si>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</si>
  <si>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</si>
  <si>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</si>
  <si>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</si>
  <si>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</si>
  <si>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</si>
  <si>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</si>
  <si>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</si>
  <si>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</si>
  <si>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</si>
  <si>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</si>
  <si>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</si>
  <si>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</si>
  <si>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</si>
  <si>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</si>
  <si>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</si>
  <si>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</si>
  <si>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</si>
  <si>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</si>
  <si>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</si>
  <si>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</si>
  <si>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</si>
  <si>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</si>
  <si>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</si>
  <si>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</si>
  <si>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</si>
  <si>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</si>
  <si>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</si>
  <si>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</si>
  <si>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</si>
  <si>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</si>
  <si>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</si>
  <si>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</si>
  <si>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</si>
  <si>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</si>
  <si>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</si>
  <si>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</si>
  <si>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</si>
  <si>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</si>
  <si>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</si>
  <si>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</si>
  <si>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</si>
  <si>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</si>
  <si>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</si>
  <si>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</si>
  <si>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</si>
  <si>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</si>
  <si>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</si>
  <si>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</si>
  <si>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</si>
  <si>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</si>
  <si>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</si>
  <si>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</si>
  <si>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</si>
  <si>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</si>
  <si>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</si>
  <si>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</si>
  <si>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</si>
  <si>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</si>
  <si>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</si>
  <si>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</si>
  <si>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</si>
  <si>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</si>
  <si>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</si>
  <si>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</si>
  <si>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</si>
  <si>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</si>
  <si>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</si>
  <si>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</si>
  <si>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</si>
  <si>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</si>
  <si>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</si>
  <si>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</si>
  <si>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</si>
  <si>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</si>
  <si>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</si>
  <si>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</si>
  <si>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</si>
  <si>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</si>
  <si>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</si>
  <si>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</si>
  <si>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</si>
  <si>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</si>
  <si>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</si>
  <si>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</si>
  <si>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</si>
  <si>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</si>
  <si>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</si>
  <si>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</si>
  <si>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</si>
  <si>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</si>
  <si>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</si>
  <si>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</si>
  <si>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</si>
  <si>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</si>
  <si>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</si>
  <si>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</si>
  <si>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</si>
  <si>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</si>
  <si>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</si>
  <si>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</si>
  <si>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</si>
  <si>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</si>
  <si>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</si>
  <si>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</si>
  <si>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</si>
  <si>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</si>
  <si>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</si>
  <si>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</si>
  <si>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</si>
  <si>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</si>
  <si>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</si>
  <si>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</si>
  <si>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</si>
  <si>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</si>
  <si>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</si>
  <si>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</si>
  <si>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</si>
  <si>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</si>
  <si>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</si>
  <si>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</si>
  <si>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</si>
  <si>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</si>
  <si>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</si>
  <si>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</si>
  <si>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</si>
  <si>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</si>
  <si>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</si>
  <si>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</si>
  <si>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</si>
  <si>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</si>
  <si>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</si>
  <si>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</si>
  <si>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</si>
  <si>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</si>
  <si>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</si>
  <si>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</si>
  <si>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</si>
  <si>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</si>
  <si>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</si>
  <si>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</si>
  <si>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</si>
  <si>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</si>
  <si>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</si>
  <si>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</si>
  <si>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</si>
  <si>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</si>
  <si>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</si>
  <si>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</si>
  <si>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</si>
  <si>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</si>
  <si>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</si>
  <si>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</si>
  <si>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</si>
  <si>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</si>
  <si>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</si>
  <si>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</si>
  <si>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</si>
  <si>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</si>
  <si>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</si>
  <si>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</si>
  <si>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</si>
  <si>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</si>
  <si>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</si>
  <si>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</si>
  <si>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</si>
  <si>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</si>
  <si>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</si>
  <si>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</si>
  <si>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</si>
  <si>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</si>
  <si>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</si>
  <si>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</si>
  <si>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</si>
  <si>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</si>
  <si>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</si>
  <si>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</si>
  <si>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</si>
  <si>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</si>
  <si>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</si>
  <si>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</si>
  <si>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</si>
  <si>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</si>
  <si>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</si>
  <si>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</si>
  <si>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</si>
  <si>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</si>
  <si>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</si>
  <si>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</si>
  <si>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</si>
  <si>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</si>
  <si>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</si>
  <si>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</si>
  <si>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</si>
  <si>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</si>
  <si>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</si>
  <si>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</si>
  <si>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</si>
  <si>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</si>
  <si>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</si>
  <si>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</si>
  <si>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</si>
  <si>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</si>
  <si>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</si>
  <si>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</si>
  <si>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</si>
  <si>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</si>
  <si>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</si>
  <si>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</si>
  <si>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</si>
  <si>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</si>
  <si>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</si>
  <si>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</si>
  <si>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</si>
  <si>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</si>
  <si>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</si>
  <si>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</si>
  <si>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</si>
  <si>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</si>
  <si>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</si>
  <si>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</si>
  <si>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</si>
  <si>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</si>
  <si>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</si>
  <si>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</si>
  <si>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</si>
  <si>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</si>
  <si>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</si>
  <si>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</si>
  <si>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</si>
  <si>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</si>
  <si>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</si>
  <si>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</si>
  <si>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</si>
  <si>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</si>
  <si>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</si>
  <si>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</si>
  <si>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</si>
  <si>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</si>
  <si>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</si>
  <si>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</si>
  <si>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</si>
  <si>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</si>
  <si>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</si>
  <si>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</si>
  <si>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</si>
  <si>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</si>
  <si>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</si>
  <si>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</si>
  <si>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</si>
  <si>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</si>
  <si>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</si>
  <si>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</si>
  <si>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</si>
  <si>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</si>
  <si>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</si>
  <si>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</si>
  <si>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</si>
  <si>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</si>
  <si>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</si>
  <si>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</si>
  <si>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</si>
  <si>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</si>
  <si>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</si>
  <si>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</si>
  <si>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</si>
  <si>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</si>
  <si>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</si>
  <si>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</si>
  <si>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</si>
  <si>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</si>
  <si>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</si>
  <si>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</si>
  <si>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</si>
  <si>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</si>
  <si>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</si>
  <si>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</si>
  <si>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</si>
  <si>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</si>
  <si>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</si>
  <si>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</si>
  <si>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</si>
  <si>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</si>
  <si>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</si>
  <si>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</si>
  <si>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</si>
  <si>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</si>
  <si>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</si>
  <si>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</si>
  <si>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</si>
  <si>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</si>
  <si>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</si>
  <si>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</si>
  <si>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</si>
  <si>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</si>
  <si>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</si>
  <si>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</si>
  <si>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</si>
  <si>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</si>
  <si>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</si>
  <si>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</si>
  <si>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</si>
  <si>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</si>
  <si>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</si>
  <si>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</si>
  <si>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</si>
  <si>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</si>
  <si>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</si>
  <si>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</si>
  <si>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</si>
  <si>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</si>
  <si>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</si>
  <si>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</si>
  <si>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</si>
  <si>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</si>
  <si>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</si>
  <si>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</si>
  <si>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</si>
  <si>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</si>
  <si>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</si>
  <si>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</si>
  <si>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</si>
  <si>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</si>
  <si>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</si>
  <si>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</si>
  <si>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</si>
  <si>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</si>
  <si>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</si>
  <si>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</si>
  <si>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</si>
  <si>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</si>
  <si>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</si>
  <si>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</si>
  <si>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</si>
  <si>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</si>
  <si>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</si>
  <si>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</si>
  <si>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</si>
  <si>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</si>
  <si>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</si>
  <si>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</si>
  <si>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</si>
  <si>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</si>
  <si>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</si>
  <si>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</si>
  <si>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</si>
  <si>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</si>
  <si>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</si>
  <si>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</si>
  <si>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</si>
  <si>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</si>
  <si>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</si>
  <si>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</si>
  <si>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</si>
  <si>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</si>
  <si>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</si>
  <si>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</si>
  <si>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</si>
  <si>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</si>
  <si>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</si>
  <si>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</si>
  <si>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</si>
  <si>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</si>
  <si>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</si>
  <si>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</si>
  <si>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</si>
  <si>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</si>
  <si>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</si>
  <si>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</si>
  <si>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</si>
  <si>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</si>
  <si>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</si>
  <si>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</si>
  <si>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</si>
  <si>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</si>
  <si>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</si>
  <si>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</si>
  <si>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</si>
  <si>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</si>
  <si>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</si>
  <si>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</si>
  <si>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</si>
  <si>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</si>
  <si>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</si>
  <si>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</si>
  <si>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</si>
  <si>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</si>
  <si>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</si>
  <si>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</si>
  <si>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</si>
  <si>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</si>
  <si>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</si>
  <si>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</si>
  <si>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</si>
  <si>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</si>
  <si>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</si>
  <si>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</si>
  <si>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</si>
  <si>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</si>
  <si>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</si>
  <si>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</si>
  <si>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</si>
  <si>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</si>
  <si>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</si>
  <si>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</si>
  <si>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</si>
  <si>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</si>
  <si>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</si>
  <si>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</si>
  <si>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</si>
  <si>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</si>
  <si>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</si>
  <si>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</si>
  <si>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</si>
  <si>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</si>
  <si>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</si>
  <si>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</si>
  <si>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</si>
  <si>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</si>
  <si>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</si>
  <si>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</si>
  <si>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</si>
  <si>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</si>
  <si>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</si>
  <si>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</si>
  <si>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</si>
  <si>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</si>
  <si>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</si>
  <si>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</si>
  <si>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</si>
  <si>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</si>
  <si>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</si>
  <si>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</si>
  <si>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</si>
  <si>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</si>
  <si>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</si>
  <si>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</si>
  <si>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</si>
  <si>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</si>
  <si>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</si>
  <si>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</si>
  <si>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</si>
  <si>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</si>
  <si>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</si>
  <si>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</si>
  <si>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</si>
  <si>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</si>
  <si>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</si>
  <si>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</si>
  <si>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</si>
  <si>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</si>
  <si>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</si>
  <si>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</si>
  <si>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</si>
  <si>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</si>
  <si>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</si>
  <si>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</si>
  <si>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</si>
  <si>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</si>
  <si>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</si>
  <si>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</si>
  <si>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</si>
  <si>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</si>
  <si>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</si>
  <si>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</si>
  <si>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</si>
  <si>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</si>
  <si>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</si>
  <si>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</si>
  <si>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</si>
  <si>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</si>
  <si>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</si>
  <si>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</si>
  <si>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</si>
  <si>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</si>
  <si>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</si>
  <si>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</si>
  <si>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</si>
  <si>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</si>
  <si>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</si>
  <si>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</si>
  <si>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</si>
  <si>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</si>
  <si>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</si>
  <si>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</si>
  <si>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</si>
  <si>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</si>
  <si>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</si>
  <si>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</si>
  <si>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</si>
  <si>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</si>
  <si>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</si>
  <si>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</si>
  <si>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</si>
  <si>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</si>
  <si>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</si>
  <si>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</si>
  <si>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</si>
  <si>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</si>
  <si>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</si>
  <si>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</si>
  <si>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</si>
  <si>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</si>
  <si>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</si>
  <si>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</si>
  <si>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</si>
  <si>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</si>
  <si>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</si>
  <si>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</si>
  <si>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</si>
  <si>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</si>
  <si>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</si>
  <si>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</si>
  <si>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</si>
  <si>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</si>
  <si>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</si>
  <si>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</si>
  <si>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</si>
  <si>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</si>
  <si>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</si>
  <si>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</si>
  <si>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</si>
  <si>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</si>
  <si>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</si>
  <si>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</si>
  <si>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</si>
  <si>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</si>
  <si>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</si>
  <si>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</si>
  <si>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</si>
  <si>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</si>
  <si>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</si>
  <si>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</si>
  <si>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</si>
  <si>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</si>
  <si>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</si>
  <si>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</si>
  <si>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</si>
  <si>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</si>
  <si>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</si>
  <si>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</si>
  <si>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</si>
  <si>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</si>
  <si>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</si>
  <si>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</si>
  <si>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</si>
  <si>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</si>
  <si>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</si>
  <si>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</si>
  <si>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</si>
  <si>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</si>
  <si>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</si>
  <si>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</si>
  <si>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</si>
  <si>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</si>
  <si>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</si>
  <si>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</si>
  <si>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</si>
  <si>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</si>
  <si>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</si>
  <si>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</si>
  <si>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</si>
  <si>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</si>
  <si>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</si>
  <si>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</si>
  <si>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</si>
  <si>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</si>
  <si>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</si>
  <si>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</si>
  <si>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</si>
  <si>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</si>
  <si>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</si>
  <si>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</si>
  <si>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</si>
  <si>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</si>
  <si>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</si>
  <si>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</si>
  <si>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</si>
  <si>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</si>
  <si>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</si>
  <si>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</si>
  <si>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</si>
  <si>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</si>
  <si>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</si>
  <si>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</si>
  <si>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</si>
  <si>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</si>
  <si>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</si>
  <si>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</si>
  <si>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</si>
  <si>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</si>
  <si>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</si>
  <si>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</si>
  <si>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</si>
  <si>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</si>
  <si>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</si>
  <si>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</si>
  <si>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</si>
  <si>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</si>
  <si>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</si>
  <si>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</si>
  <si>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</si>
  <si>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</si>
  <si>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</si>
  <si>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</si>
  <si>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</si>
  <si>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</si>
  <si>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</si>
  <si>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</si>
  <si>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</si>
  <si>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</si>
  <si>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</si>
  <si>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</si>
  <si>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</si>
  <si>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</si>
  <si>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</si>
  <si>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</si>
  <si>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</si>
  <si>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</si>
  <si>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</si>
  <si>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</si>
  <si>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</si>
  <si>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</si>
  <si>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</si>
  <si>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</si>
  <si>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</si>
  <si>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</si>
  <si>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</si>
  <si>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</si>
  <si>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</si>
  <si>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</si>
  <si>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</si>
  <si>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</si>
  <si>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</si>
  <si>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</si>
  <si>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</si>
  <si>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</si>
  <si>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</si>
  <si>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</si>
  <si>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</si>
  <si>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</si>
  <si>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</si>
  <si>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</si>
  <si>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</si>
  <si>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</si>
  <si>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</si>
  <si>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</si>
  <si>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</si>
  <si>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</si>
  <si>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</si>
  <si>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</si>
  <si>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</si>
  <si>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</si>
  <si>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</si>
  <si>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</si>
  <si>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</si>
  <si>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</si>
  <si>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</si>
  <si>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</si>
  <si>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</si>
  <si>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</si>
  <si>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</si>
  <si>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</si>
  <si>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</si>
  <si>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</si>
  <si>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</si>
  <si>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</si>
  <si>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</si>
  <si>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</si>
  <si>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</si>
  <si>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</si>
  <si>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</si>
  <si>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</si>
  <si>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</si>
  <si>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</si>
  <si>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</si>
  <si>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</si>
  <si>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</si>
  <si>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</si>
  <si>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</si>
  <si>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</si>
  <si>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</si>
  <si>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</si>
  <si>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</si>
  <si>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</si>
  <si>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</si>
  <si>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</si>
  <si>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</si>
  <si>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</si>
  <si>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</si>
  <si>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</si>
  <si>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</si>
  <si>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</si>
  <si>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</si>
  <si>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</si>
  <si>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</si>
  <si>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</si>
  <si>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</si>
  <si>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</si>
  <si>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</si>
  <si>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</si>
  <si>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</si>
  <si>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</si>
  <si>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</si>
  <si>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</si>
  <si>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</si>
  <si>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</si>
  <si>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</si>
  <si>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</si>
  <si>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</si>
  <si>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</si>
  <si>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</si>
  <si>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</si>
  <si>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</si>
  <si>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</si>
  <si>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</si>
  <si>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</si>
  <si>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</si>
  <si>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</si>
  <si>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</si>
  <si>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</si>
  <si>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</si>
  <si>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</si>
  <si>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</si>
  <si>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</si>
  <si>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</si>
  <si>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</si>
  <si>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</si>
  <si>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</si>
  <si>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</si>
  <si>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</si>
  <si>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</si>
  <si>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</si>
  <si>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</si>
  <si>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</si>
  <si>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</si>
  <si>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</si>
  <si>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</si>
  <si>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</si>
  <si>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</si>
  <si>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</si>
  <si>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</si>
  <si>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</si>
  <si>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</si>
  <si>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</si>
  <si>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</si>
  <si>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</si>
  <si>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</si>
  <si>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</si>
  <si>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</si>
  <si>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</si>
  <si>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</si>
  <si>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</si>
  <si>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</si>
  <si>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</si>
  <si>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</si>
  <si>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</si>
  <si>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</si>
  <si>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</si>
  <si>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</si>
  <si>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</si>
  <si>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</si>
  <si>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</si>
  <si>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</si>
  <si>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</si>
  <si>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</si>
  <si>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</si>
  <si>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</si>
  <si>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</si>
  <si>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</si>
  <si>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</si>
  <si>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</si>
  <si>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</si>
  <si>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</si>
  <si>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</si>
  <si>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</si>
  <si>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</si>
  <si>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</si>
  <si>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</si>
  <si>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</si>
  <si>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</si>
  <si>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</si>
  <si>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</si>
  <si>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</si>
  <si>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</si>
  <si>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</si>
  <si>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</si>
  <si>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</si>
  <si>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</si>
  <si>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</si>
  <si>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</si>
  <si>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</si>
  <si>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</si>
  <si>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</si>
  <si>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</si>
  <si>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</si>
  <si>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</si>
  <si>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</si>
  <si>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</si>
  <si>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</si>
  <si>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</si>
  <si>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</si>
  <si>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</si>
  <si>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</si>
  <si>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</si>
  <si>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</si>
  <si>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</si>
  <si>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</si>
  <si>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</si>
  <si>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</si>
  <si>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</si>
  <si>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</si>
  <si>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</si>
  <si>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</si>
  <si>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</si>
  <si>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</si>
  <si>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</si>
  <si>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</si>
  <si>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</si>
  <si>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</si>
  <si>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</si>
  <si>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</si>
  <si>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</si>
  <si>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</si>
  <si>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</si>
  <si>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</si>
  <si>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</si>
  <si>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</si>
  <si>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</si>
  <si>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</si>
  <si>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</si>
  <si>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</si>
  <si>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</si>
  <si>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</si>
  <si>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</si>
  <si>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</si>
  <si>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</si>
  <si>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</si>
  <si>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</si>
  <si>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</si>
  <si>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</si>
  <si>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</si>
  <si>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</si>
  <si>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</si>
  <si>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</si>
  <si>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</si>
  <si>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</si>
  <si>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</si>
  <si>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</si>
  <si>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</si>
  <si>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</si>
  <si>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</si>
  <si>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</si>
  <si>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</si>
  <si>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</si>
  <si>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</si>
  <si>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</si>
  <si>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</si>
  <si>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</si>
  <si>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</si>
  <si>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</si>
  <si>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</si>
  <si>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</si>
  <si>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</si>
  <si>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</si>
  <si>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</si>
  <si>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</si>
  <si>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</si>
  <si>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</si>
  <si>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</si>
  <si>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</si>
  <si>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</si>
  <si>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</si>
  <si>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</si>
  <si>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</si>
  <si>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</si>
  <si>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</si>
  <si>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</si>
  <si>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</si>
  <si>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</si>
  <si>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</si>
  <si>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</si>
  <si>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</si>
  <si>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</si>
  <si>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</si>
  <si>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</si>
  <si>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</si>
  <si>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</si>
  <si>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</si>
  <si>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</si>
  <si>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</si>
  <si>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</si>
  <si>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</si>
  <si>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</si>
  <si>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</si>
  <si>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</si>
  <si>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</si>
  <si>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</si>
  <si>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</si>
  <si>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</si>
  <si>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</si>
  <si>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</si>
  <si>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</si>
  <si>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</si>
  <si>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</si>
  <si>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</si>
  <si>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</si>
  <si>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</si>
  <si>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</si>
  <si>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</si>
  <si>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</si>
  <si>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</si>
  <si>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</si>
  <si>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</si>
  <si>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</si>
  <si>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</si>
  <si>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</si>
  <si>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</si>
  <si>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</si>
  <si>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</si>
  <si>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</si>
  <si>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</si>
  <si>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</si>
  <si>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</si>
  <si>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</si>
  <si>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</si>
  <si>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</si>
  <si>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</si>
  <si>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</si>
  <si>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</si>
  <si>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</si>
  <si>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</si>
  <si>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</si>
  <si>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</si>
  <si>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</si>
  <si>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</si>
  <si>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</si>
  <si>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</si>
  <si>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</si>
  <si>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</si>
  <si>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</si>
  <si>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</si>
  <si>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</si>
  <si>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</si>
  <si>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</si>
  <si>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</si>
  <si>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</si>
  <si>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</si>
  <si>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</si>
  <si>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</si>
  <si>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</si>
  <si>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</si>
  <si>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</si>
  <si>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</si>
  <si>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</si>
  <si>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</si>
  <si>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</si>
  <si>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</si>
  <si>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</si>
  <si>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</si>
  <si>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</si>
  <si>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</si>
  <si>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</si>
  <si>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</si>
  <si>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</si>
  <si>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</si>
  <si>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</si>
  <si>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</si>
  <si>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</si>
  <si>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</si>
  <si>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</si>
  <si>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</si>
  <si>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</si>
  <si>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</si>
  <si>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</si>
  <si>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</si>
  <si>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</si>
  <si>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</si>
  <si>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</si>
  <si>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</si>
  <si>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</si>
  <si>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</si>
  <si>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</si>
  <si>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</si>
  <si>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</si>
  <si>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</si>
  <si>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</si>
  <si>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</si>
  <si>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</si>
  <si>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</si>
  <si>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</si>
  <si>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</si>
  <si>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</si>
  <si>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</si>
  <si>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</si>
  <si>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</si>
  <si>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</si>
  <si>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</si>
  <si>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</si>
  <si>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</si>
  <si>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</si>
  <si>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</si>
  <si>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</si>
  <si>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</si>
  <si>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</si>
  <si>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</si>
  <si>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</si>
  <si>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</si>
  <si>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</si>
  <si>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</si>
  <si>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</si>
  <si>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</si>
  <si>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</si>
  <si>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</si>
  <si>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</si>
  <si>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</si>
  <si>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</si>
  <si>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</si>
  <si>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</si>
  <si>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</si>
  <si>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</si>
  <si>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</si>
  <si>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</si>
  <si>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</si>
  <si>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</si>
  <si>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</si>
  <si>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</si>
  <si>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</si>
  <si>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</si>
  <si>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</si>
  <si>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</si>
  <si>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</si>
  <si>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</si>
  <si>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</si>
  <si>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</si>
  <si>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</si>
  <si>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</si>
  <si>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</si>
  <si>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</si>
  <si>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</si>
  <si>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</si>
  <si>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</si>
  <si>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</si>
  <si>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</si>
  <si>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</si>
  <si>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</si>
  <si>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</si>
  <si>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</si>
  <si>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</si>
  <si>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</si>
  <si>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</si>
  <si>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</si>
  <si>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</si>
  <si>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</si>
  <si>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</si>
  <si>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</si>
  <si>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</si>
  <si>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</si>
  <si>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</si>
  <si>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</si>
  <si>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</si>
  <si>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</si>
  <si>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</si>
  <si>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</si>
  <si>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</si>
  <si>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</si>
  <si>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</si>
  <si>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</si>
  <si>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</si>
  <si>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</si>
  <si>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</si>
  <si>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</si>
  <si>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</si>
  <si>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</si>
  <si>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</si>
  <si>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</si>
  <si>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</si>
  <si>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</si>
  <si>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</si>
  <si>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</si>
  <si>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</si>
  <si>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</si>
  <si>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</si>
  <si>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</si>
  <si>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</si>
  <si>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</si>
  <si>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</si>
  <si>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</si>
  <si>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</si>
  <si>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</si>
  <si>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</si>
  <si>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</si>
  <si>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</si>
  <si>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</si>
  <si>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</si>
  <si>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</si>
  <si>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</si>
  <si>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</si>
  <si>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</si>
  <si>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</si>
  <si>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</si>
  <si>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</si>
  <si>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</si>
  <si>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</si>
  <si>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</si>
  <si>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</si>
  <si>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</si>
  <si>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</si>
  <si>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</si>
  <si>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</si>
  <si>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</si>
  <si>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</si>
  <si>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</si>
  <si>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</si>
  <si>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</si>
  <si>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</si>
  <si>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</si>
  <si>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</si>
  <si>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</si>
  <si>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</si>
  <si>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</si>
  <si>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</si>
  <si>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</si>
  <si>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</si>
  <si>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</si>
  <si>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</si>
  <si>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</si>
  <si>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</si>
  <si>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</si>
  <si>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</si>
  <si>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</si>
  <si>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</si>
  <si>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</si>
  <si>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</si>
  <si>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</si>
  <si>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</si>
  <si>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</si>
  <si>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</si>
  <si>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</si>
  <si>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</si>
  <si>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</si>
  <si>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</si>
  <si>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</si>
  <si>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</si>
  <si>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</si>
  <si>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</si>
  <si>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</si>
  <si>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</si>
  <si>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</si>
  <si>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</si>
  <si>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</si>
  <si>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</si>
  <si>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</si>
  <si>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</si>
  <si>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</si>
  <si>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</si>
  <si>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</si>
  <si>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</si>
  <si>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</si>
  <si>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</si>
  <si>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</si>
  <si>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</si>
  <si>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</si>
  <si>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</si>
  <si>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</si>
  <si>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</si>
  <si>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</si>
  <si>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</si>
  <si>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</si>
  <si>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</si>
  <si>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</si>
  <si>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</si>
  <si>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</si>
  <si>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</si>
  <si>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</si>
  <si>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</si>
  <si>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</si>
  <si>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</si>
  <si>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</si>
  <si>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</si>
  <si>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</si>
  <si>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</si>
  <si>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</si>
  <si>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</si>
  <si>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</si>
  <si>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</si>
  <si>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</si>
  <si>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</si>
  <si>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</si>
  <si>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</si>
  <si>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</si>
  <si>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</si>
  <si>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</si>
  <si>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</si>
  <si>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</si>
  <si>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</si>
  <si>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</si>
  <si>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</si>
  <si>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</si>
  <si>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</si>
  <si>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</si>
  <si>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</si>
  <si>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</si>
  <si>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</si>
  <si>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</si>
  <si>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</si>
  <si>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</si>
  <si>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</si>
  <si>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</si>
  <si>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</si>
  <si>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</si>
  <si>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</si>
  <si>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</si>
  <si>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</si>
  <si>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</si>
  <si>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</si>
  <si>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</si>
  <si>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</si>
  <si>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</si>
  <si>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</si>
  <si>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</si>
  <si>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</si>
  <si>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</si>
  <si>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</si>
  <si>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</si>
  <si>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</si>
  <si>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</si>
  <si>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</si>
  <si>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</si>
  <si>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</si>
  <si>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</si>
  <si>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</si>
  <si>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</si>
  <si>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</si>
  <si>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</si>
  <si>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</si>
  <si>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</si>
  <si>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</si>
  <si>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</si>
  <si>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</si>
  <si>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</si>
  <si>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</si>
  <si>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</si>
  <si>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</si>
  <si>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</si>
  <si>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</si>
  <si>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</si>
  <si>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</si>
  <si>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</si>
  <si>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</si>
  <si>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</si>
  <si>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</si>
  <si>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</si>
  <si>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</si>
  <si>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</si>
  <si>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</si>
  <si>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</si>
  <si>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</si>
  <si>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</si>
  <si>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</si>
  <si>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</si>
  <si>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</si>
  <si>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</si>
  <si>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</si>
  <si>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</si>
  <si>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</si>
  <si>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</si>
  <si>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</si>
  <si>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</si>
  <si>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</si>
  <si>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</si>
  <si>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</si>
  <si>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</si>
  <si>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</si>
  <si>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</si>
  <si>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</si>
  <si>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</si>
  <si>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</si>
  <si>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</si>
  <si>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</si>
  <si>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</si>
  <si>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</si>
  <si>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</si>
  <si>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</si>
  <si>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</si>
  <si>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</si>
  <si>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</si>
  <si>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</si>
  <si>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</si>
  <si>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</si>
  <si>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</si>
  <si>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</si>
  <si>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</si>
  <si>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</si>
  <si>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</si>
  <si>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</si>
  <si>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</si>
  <si>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</si>
  <si>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</si>
  <si>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</si>
  <si>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</si>
  <si>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</si>
  <si>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</si>
  <si>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</si>
  <si>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</si>
  <si>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</si>
  <si>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</si>
  <si>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</si>
  <si>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</si>
  <si>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</si>
  <si>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</si>
  <si>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</si>
  <si>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</si>
  <si>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</si>
  <si>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</si>
  <si>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</si>
  <si>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</si>
  <si>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</si>
  <si>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</si>
  <si>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</si>
  <si>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</si>
  <si>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</si>
  <si>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</si>
  <si>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</si>
  <si>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</si>
  <si>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</si>
  <si>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</si>
  <si>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</si>
  <si>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</si>
  <si>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</si>
  <si>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</si>
  <si>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</si>
  <si>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</si>
  <si>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</si>
  <si>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</si>
  <si>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</si>
  <si>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</si>
  <si>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</si>
  <si>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</si>
  <si>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</si>
  <si>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</si>
  <si>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</si>
  <si>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</si>
  <si>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</si>
  <si>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</si>
  <si>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</si>
  <si>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</si>
  <si>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</si>
  <si>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</si>
  <si>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</si>
  <si>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</si>
  <si>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</si>
  <si>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</si>
  <si>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</si>
  <si>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</si>
  <si>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</si>
  <si>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</si>
  <si>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</si>
  <si>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</si>
  <si>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</si>
  <si>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</si>
  <si>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</si>
  <si>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</si>
  <si>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</si>
  <si>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</si>
  <si>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</si>
  <si>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</si>
  <si>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</si>
  <si>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</si>
  <si>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</si>
  <si>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</si>
  <si>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</si>
  <si>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</si>
  <si>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</si>
  <si>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</si>
  <si>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</si>
  <si>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</si>
  <si>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</si>
  <si>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</si>
  <si>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</si>
  <si>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</si>
  <si>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</si>
  <si>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</si>
  <si>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</si>
  <si>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</si>
  <si>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</si>
  <si>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</si>
  <si>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</si>
  <si>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</si>
  <si>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</si>
  <si>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</si>
  <si>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</si>
  <si>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</si>
  <si>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</si>
  <si>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</si>
  <si>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</si>
  <si>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</si>
  <si>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</si>
  <si>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</si>
  <si>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</si>
  <si>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</si>
  <si>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</si>
  <si>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</si>
  <si>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</si>
  <si>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</si>
  <si>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</si>
  <si>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</si>
  <si>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</si>
  <si>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</si>
  <si>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</si>
  <si>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</si>
  <si>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</si>
  <si>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</si>
  <si>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</si>
  <si>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</si>
  <si>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</si>
  <si>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</si>
  <si>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</si>
  <si>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</si>
  <si>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</si>
  <si>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</si>
  <si>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</si>
  <si>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</si>
  <si>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</si>
  <si>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</si>
  <si>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</si>
  <si>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</si>
  <si>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</si>
  <si>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</si>
  <si>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</si>
  <si>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</si>
  <si>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</si>
  <si>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</si>
  <si>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</si>
  <si>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</si>
  <si>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</si>
  <si>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</si>
  <si>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</si>
  <si>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</si>
  <si>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</si>
  <si>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</si>
  <si>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</si>
  <si>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</si>
  <si>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</si>
  <si>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</si>
  <si>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</si>
  <si>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</si>
  <si>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</si>
  <si>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</si>
  <si>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</si>
  <si>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</si>
  <si>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</si>
  <si>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</si>
  <si>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</si>
  <si>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</si>
  <si>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</si>
  <si>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</si>
  <si>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</si>
  <si>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</si>
  <si>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</si>
  <si>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</si>
  <si>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</si>
  <si>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</si>
  <si>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</si>
  <si>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</si>
  <si>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</si>
  <si>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</si>
  <si>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</si>
  <si>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</si>
  <si>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</si>
  <si>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</si>
  <si>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</si>
  <si>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</si>
  <si>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</si>
  <si>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</si>
  <si>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</si>
  <si>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</si>
  <si>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</si>
  <si>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</si>
  <si>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</si>
  <si>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</si>
  <si>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</si>
  <si>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</si>
  <si>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</si>
  <si>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</si>
  <si>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</si>
  <si>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</si>
  <si>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</si>
  <si>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</si>
  <si>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</si>
  <si>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</si>
  <si>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</si>
  <si>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</si>
  <si>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</si>
  <si>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</si>
  <si>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</si>
  <si>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</si>
  <si>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</si>
  <si>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</si>
  <si>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</si>
  <si>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</si>
  <si>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</si>
  <si>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</si>
  <si>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</si>
  <si>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</si>
  <si>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</si>
  <si>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</si>
  <si>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</si>
  <si>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</si>
  <si>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</si>
  <si>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</si>
  <si>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</si>
  <si>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</si>
  <si>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</si>
  <si>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</si>
  <si>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</si>
  <si>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</si>
  <si>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</si>
  <si>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</si>
  <si>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</si>
  <si>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</si>
  <si>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</si>
  <si>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</si>
  <si>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</si>
  <si>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</si>
  <si>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</si>
  <si>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</si>
  <si>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</si>
  <si>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</si>
  <si>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</si>
  <si>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</si>
  <si>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</si>
  <si>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</si>
  <si>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</si>
  <si>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</si>
  <si>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</si>
  <si>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</si>
  <si>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</si>
  <si>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</si>
  <si>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</si>
  <si>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</si>
  <si>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</si>
  <si>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</si>
  <si>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</si>
  <si>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</si>
  <si>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</si>
  <si>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</si>
  <si>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</si>
  <si>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</si>
  <si>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</si>
  <si>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</si>
  <si>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</si>
  <si>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</si>
  <si>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</si>
  <si>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</si>
  <si>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</si>
  <si>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</si>
  <si>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</si>
  <si>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</si>
  <si>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</si>
  <si>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</si>
  <si>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</si>
  <si>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</si>
  <si>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</si>
  <si>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</si>
  <si>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</si>
  <si>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</si>
  <si>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</si>
  <si>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</si>
  <si>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</si>
  <si>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</si>
  <si>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</si>
  <si>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</si>
  <si>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</si>
  <si>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</si>
  <si>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</si>
  <si>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</si>
  <si>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</si>
  <si>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</si>
  <si>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</si>
  <si>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</si>
  <si>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</si>
  <si>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</si>
  <si>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</si>
  <si>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</si>
  <si>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</si>
  <si>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</si>
  <si>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</si>
  <si>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</si>
  <si>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</si>
  <si>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</si>
  <si>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</si>
  <si>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</si>
  <si>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</si>
  <si>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</si>
  <si>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</si>
  <si>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</si>
  <si>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</si>
  <si>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</si>
  <si>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</si>
  <si>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</si>
  <si>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</si>
  <si>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</si>
  <si>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</si>
  <si>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</si>
  <si>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</si>
  <si>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</si>
  <si>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</si>
  <si>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</si>
  <si>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</si>
  <si>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</si>
  <si>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</si>
  <si>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</si>
  <si>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</si>
  <si>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</si>
  <si>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</si>
  <si>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</si>
  <si>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</si>
  <si>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</si>
  <si>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</si>
  <si>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</si>
  <si>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</si>
  <si>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</si>
  <si>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</si>
  <si>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</si>
  <si>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</si>
  <si>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</si>
  <si>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</si>
  <si>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</si>
  <si>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</si>
  <si>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</si>
  <si>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</si>
  <si>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</si>
  <si>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</si>
  <si>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</si>
  <si>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</si>
  <si>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</si>
  <si>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</si>
  <si>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</si>
  <si>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</si>
  <si>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</si>
  <si>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</si>
  <si>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</si>
  <si>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</si>
  <si>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</si>
  <si>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</si>
  <si>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</si>
  <si>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</si>
  <si>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</si>
  <si>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</si>
  <si>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</si>
  <si>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</si>
  <si>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</si>
  <si>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</si>
  <si>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</si>
  <si>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</si>
  <si>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</si>
  <si>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</si>
  <si>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</si>
  <si>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</si>
  <si>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</si>
  <si>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</si>
  <si>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</si>
  <si>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</si>
  <si>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</si>
  <si>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</si>
  <si>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</si>
  <si>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</si>
  <si>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</si>
  <si>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</si>
  <si>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</si>
  <si>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</si>
  <si>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</si>
  <si>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</si>
  <si>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</si>
  <si>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</si>
  <si>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</si>
  <si>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</si>
  <si>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</si>
  <si>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</si>
  <si>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</si>
  <si>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</si>
  <si>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</si>
  <si>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</si>
  <si>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</si>
  <si>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</si>
  <si>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</si>
  <si>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</si>
  <si>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</si>
  <si>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</si>
  <si>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</si>
  <si>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</si>
  <si>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</si>
  <si>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</si>
  <si>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</si>
  <si>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</si>
  <si>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</si>
  <si>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</si>
  <si>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</si>
  <si>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</si>
  <si>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</si>
  <si>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</si>
  <si>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</si>
  <si>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</si>
  <si>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</si>
  <si>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</si>
  <si>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</si>
  <si>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</si>
  <si>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</si>
  <si>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</si>
  <si>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</si>
  <si>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</si>
  <si>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</si>
  <si>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</si>
  <si>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</si>
  <si>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</si>
  <si>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</si>
  <si>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</si>
  <si>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</si>
  <si>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</si>
  <si>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</si>
  <si>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</si>
  <si>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</si>
  <si>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</si>
  <si>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</si>
  <si>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</si>
  <si>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</si>
  <si>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</si>
  <si>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</si>
  <si>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</si>
  <si>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</si>
  <si>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</si>
  <si>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</si>
  <si>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</si>
  <si>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</si>
  <si>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</si>
  <si>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</si>
  <si>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</si>
  <si>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</si>
  <si>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</si>
  <si>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</si>
  <si>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</si>
  <si>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</si>
  <si>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</si>
  <si>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</si>
  <si>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</si>
  <si>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</si>
  <si>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</si>
  <si>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</si>
  <si>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</si>
  <si>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</si>
  <si>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</si>
  <si>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</si>
  <si>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</si>
  <si>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</si>
  <si>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</si>
  <si>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</si>
  <si>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</si>
  <si>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</si>
  <si>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</si>
  <si>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</si>
  <si>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</si>
  <si>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</si>
  <si>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</si>
  <si>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</si>
  <si>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</si>
  <si>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</si>
  <si>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</si>
  <si>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</si>
  <si>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</si>
  <si>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</si>
  <si>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</si>
  <si>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</si>
  <si>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</si>
  <si>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</si>
  <si>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</si>
  <si>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</si>
  <si>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</si>
  <si>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</si>
  <si>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</si>
  <si>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</si>
  <si>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</si>
  <si>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</si>
  <si>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</si>
  <si>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</si>
  <si>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</si>
  <si>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</si>
  <si>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</si>
  <si>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</si>
  <si>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</si>
  <si>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</si>
  <si>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</si>
  <si>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</si>
  <si>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</si>
  <si>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</si>
  <si>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</si>
  <si>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</si>
  <si>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</si>
  <si>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</si>
  <si>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</si>
  <si>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</si>
  <si>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</si>
  <si>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</si>
  <si>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</si>
  <si>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</si>
  <si>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</si>
  <si>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</si>
  <si>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</si>
  <si>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</si>
  <si>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</si>
  <si>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</si>
  <si>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</si>
  <si>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</si>
  <si>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</si>
  <si>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</si>
  <si>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</si>
  <si>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</si>
  <si>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</si>
  <si>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</si>
  <si>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</si>
  <si>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</si>
  <si>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</si>
  <si>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</si>
  <si>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</si>
  <si>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</si>
  <si>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</si>
  <si>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</si>
  <si>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</si>
  <si>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</si>
  <si>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</si>
  <si>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</si>
  <si>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</si>
  <si>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</si>
  <si>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</si>
  <si>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</si>
  <si>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</si>
  <si>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</si>
  <si>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</si>
  <si>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</si>
  <si>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</si>
  <si>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</si>
  <si>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</si>
  <si>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</si>
  <si>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</si>
  <si>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</si>
  <si>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</si>
  <si>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</si>
  <si>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</si>
  <si>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</si>
  <si>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</si>
  <si>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</si>
  <si>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</si>
  <si>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</si>
  <si>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</si>
  <si>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</si>
  <si>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</si>
  <si>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</si>
  <si>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</si>
  <si>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</si>
  <si>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</si>
  <si>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</si>
  <si>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</si>
  <si>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</si>
  <si>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</si>
  <si>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</si>
  <si>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</si>
  <si>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</si>
  <si>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</si>
  <si>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</si>
  <si>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</si>
  <si>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</si>
  <si>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</si>
  <si>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</si>
  <si>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</si>
  <si>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</si>
  <si>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</si>
  <si>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</si>
  <si>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</si>
  <si>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</si>
  <si>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</si>
  <si>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</si>
  <si>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</si>
  <si>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</si>
  <si>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</si>
  <si>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</si>
  <si>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</si>
  <si>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</si>
  <si>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</si>
  <si>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</si>
  <si>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</si>
  <si>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</si>
  <si>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</si>
  <si>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</si>
  <si>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</si>
  <si>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</si>
  <si>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</si>
  <si>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</si>
  <si>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</si>
  <si>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</si>
  <si>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</si>
  <si>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</si>
  <si>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</si>
  <si>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</si>
  <si>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</si>
  <si>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</si>
  <si>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</si>
  <si>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</si>
  <si>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</si>
  <si>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</si>
  <si>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</si>
  <si>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</si>
  <si>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</si>
  <si>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</si>
  <si>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</si>
  <si>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</si>
  <si>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</si>
  <si>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</si>
  <si>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</si>
  <si>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</si>
  <si>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</si>
  <si>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</si>
  <si>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</si>
  <si>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</si>
  <si>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</si>
  <si>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</si>
  <si>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</si>
  <si>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</si>
  <si>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</si>
  <si>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</si>
  <si>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</si>
  <si>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</si>
  <si>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</si>
  <si>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</si>
  <si>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</si>
  <si>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</si>
  <si>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</si>
  <si>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</si>
  <si>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</si>
  <si>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</si>
  <si>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</si>
  <si>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</si>
  <si>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</si>
  <si>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</si>
  <si>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</si>
  <si>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</si>
  <si>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</si>
  <si>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</si>
  <si>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</si>
  <si>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</si>
  <si>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</si>
  <si>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</si>
  <si>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</si>
  <si>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</si>
  <si>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</si>
  <si>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</si>
  <si>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</si>
  <si>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</si>
  <si>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</si>
  <si>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</si>
  <si>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</si>
  <si>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</si>
  <si>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</si>
  <si>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</si>
  <si>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</si>
  <si>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</si>
  <si>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</si>
  <si>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</si>
  <si>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</si>
  <si>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</si>
  <si>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</si>
  <si>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</si>
  <si>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</si>
  <si>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</si>
  <si>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</si>
  <si>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</si>
  <si>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</si>
  <si>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</si>
  <si>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</si>
  <si>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</si>
  <si>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</si>
  <si>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</si>
  <si>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</si>
  <si>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</si>
  <si>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</si>
  <si>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</si>
  <si>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</si>
  <si>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</si>
  <si>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</si>
  <si>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</si>
  <si>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</si>
  <si>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</si>
  <si>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</si>
  <si>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</si>
  <si>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</si>
  <si>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</si>
  <si>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</si>
  <si>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</si>
  <si>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</si>
  <si>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</si>
  <si>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</si>
  <si>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</si>
  <si>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</si>
  <si>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</si>
  <si>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</si>
  <si>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</si>
  <si>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</si>
  <si>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</si>
  <si>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</si>
  <si>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</si>
  <si>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</si>
  <si>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</si>
  <si>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</si>
  <si>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</si>
  <si>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</si>
  <si>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</si>
  <si>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</si>
  <si>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</si>
  <si>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</si>
  <si>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</si>
  <si>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</si>
  <si>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</si>
  <si>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</si>
  <si>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</si>
  <si>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</si>
  <si>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</si>
  <si>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</si>
  <si>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</si>
  <si>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</si>
  <si>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</si>
  <si>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</si>
  <si>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</si>
  <si>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</si>
  <si>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</si>
  <si>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</si>
  <si>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</si>
  <si>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</si>
  <si>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</si>
  <si>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</si>
  <si>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</si>
  <si>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</si>
  <si>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</si>
  <si>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</si>
  <si>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</si>
  <si>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</si>
  <si>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</si>
  <si>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</si>
  <si>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</si>
  <si>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</si>
  <si>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</si>
  <si>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</si>
  <si>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</si>
  <si>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</si>
  <si>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</si>
  <si>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</si>
  <si>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</si>
  <si>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</si>
  <si>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</si>
  <si>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</si>
  <si>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</si>
  <si>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</si>
  <si>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</si>
  <si>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</si>
  <si>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</si>
  <si>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</si>
  <si>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</si>
  <si>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</si>
  <si>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</si>
  <si>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</si>
  <si>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</si>
  <si>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</si>
  <si>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</si>
  <si>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</si>
  <si>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</si>
  <si>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</si>
  <si>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</si>
  <si>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</si>
  <si>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</si>
  <si>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</si>
  <si>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</si>
  <si>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</si>
  <si>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</si>
  <si>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</si>
  <si>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</si>
  <si>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</si>
  <si>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</si>
  <si>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</si>
  <si>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</si>
  <si>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</si>
  <si>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</si>
  <si>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</si>
  <si>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</si>
  <si>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</si>
  <si>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</si>
  <si>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</si>
  <si>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</si>
  <si>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</si>
  <si>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</si>
  <si>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</si>
  <si>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</si>
  <si>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</si>
  <si>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</si>
  <si>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</si>
  <si>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</si>
  <si>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</si>
  <si>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</si>
  <si>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</si>
  <si>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</si>
  <si>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</si>
  <si>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</si>
  <si>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</si>
  <si>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</si>
  <si>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</si>
  <si>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</si>
  <si>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</si>
  <si>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</si>
  <si>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</si>
  <si>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</si>
  <si>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</si>
  <si>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</si>
  <si>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</si>
  <si>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</si>
  <si>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</si>
  <si>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</si>
  <si>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</si>
  <si>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</si>
  <si>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</si>
  <si>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</si>
  <si>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</si>
  <si>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</si>
  <si>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</si>
  <si>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</si>
  <si>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</si>
  <si>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</si>
  <si>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</si>
  <si>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</si>
  <si>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</si>
  <si>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</si>
  <si>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</si>
  <si>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</si>
  <si>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</si>
  <si>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</si>
  <si>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</si>
  <si>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</si>
  <si>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</si>
  <si>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</si>
  <si>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</si>
  <si>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</si>
  <si>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</si>
  <si>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</si>
  <si>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</si>
  <si>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</si>
  <si>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</si>
  <si>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</si>
  <si>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</si>
  <si>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</si>
  <si>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</si>
  <si>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</si>
  <si>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</si>
  <si>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</si>
  <si>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</si>
  <si>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</si>
  <si>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</si>
  <si>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</si>
  <si>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</si>
  <si>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</si>
  <si>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</si>
  <si>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</si>
  <si>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</si>
  <si>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</si>
  <si>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</si>
  <si>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</si>
  <si>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</si>
  <si>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</si>
  <si>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</si>
  <si>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</si>
  <si>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</si>
  <si>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</si>
  <si>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</si>
  <si>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</si>
  <si>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</si>
  <si>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</si>
  <si>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</si>
  <si>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</si>
  <si>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</si>
  <si>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</si>
  <si>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</si>
  <si>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</si>
  <si>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</si>
  <si>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</si>
  <si>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</si>
  <si>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</si>
  <si>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</si>
  <si>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</si>
  <si>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</si>
  <si>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</si>
  <si>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</si>
  <si>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</si>
  <si>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</si>
  <si>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</si>
  <si>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</si>
  <si>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</si>
  <si>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</si>
  <si>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</si>
  <si>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</si>
  <si>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</si>
  <si>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</si>
  <si>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</si>
  <si>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</si>
  <si>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</si>
  <si>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</si>
  <si>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</si>
  <si>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</si>
  <si>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</si>
  <si>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</si>
  <si>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</si>
  <si>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</si>
  <si>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</si>
  <si>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</si>
  <si>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</si>
  <si>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</si>
  <si>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</si>
  <si>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</si>
  <si>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</si>
  <si>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</si>
  <si>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</si>
  <si>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</si>
  <si>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</si>
  <si>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</si>
  <si>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</si>
  <si>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</si>
  <si>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</si>
  <si>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</si>
  <si>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</si>
  <si>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</si>
  <si>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</si>
  <si>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</si>
  <si>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</si>
  <si>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</si>
  <si>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</si>
  <si>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</si>
  <si>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</si>
  <si>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</si>
  <si>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</si>
  <si>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</si>
  <si>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</si>
  <si>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</si>
  <si>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</si>
  <si>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</si>
  <si>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</si>
  <si>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</si>
  <si>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</si>
  <si>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</si>
  <si>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</si>
  <si>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</si>
  <si>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</si>
  <si>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</si>
  <si>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</si>
  <si>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</si>
  <si>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</si>
  <si>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</si>
  <si>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</si>
  <si>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</si>
  <si>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</si>
  <si>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</si>
  <si>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</si>
  <si>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</si>
  <si>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</si>
  <si>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</si>
  <si>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</si>
  <si>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</si>
  <si>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</si>
  <si>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</si>
  <si>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</si>
  <si>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</si>
  <si>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</si>
  <si>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</si>
  <si>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</si>
  <si>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</si>
  <si>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</si>
  <si>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</si>
  <si>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</si>
  <si>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</si>
  <si>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</si>
  <si>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</si>
  <si>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</si>
  <si>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</si>
  <si>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</si>
  <si>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</si>
  <si>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</si>
  <si>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</si>
  <si>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</si>
  <si>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</si>
  <si>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</si>
  <si>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</si>
  <si>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</si>
  <si>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</si>
  <si>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</si>
  <si>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</si>
  <si>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</si>
  <si>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</si>
  <si>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</si>
  <si>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</si>
  <si>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</si>
  <si>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</si>
  <si>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</si>
  <si>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</si>
  <si>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</si>
  <si>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</si>
  <si>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</si>
  <si>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</si>
  <si>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</si>
  <si>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</si>
  <si>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</si>
  <si>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</si>
  <si>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</si>
  <si>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</si>
  <si>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</si>
  <si>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</si>
  <si>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</si>
  <si>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</si>
  <si>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</si>
  <si>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</si>
  <si>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</si>
  <si>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</si>
  <si>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</si>
  <si>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</si>
  <si>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</si>
  <si>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</si>
  <si>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</si>
  <si>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</si>
  <si>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</si>
  <si>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</si>
  <si>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</si>
  <si>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</si>
  <si>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</si>
  <si>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</si>
  <si>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</si>
  <si>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</si>
  <si>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</si>
  <si>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</si>
  <si>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</si>
  <si>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</si>
  <si>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</si>
  <si>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</si>
  <si>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</si>
  <si>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</si>
  <si>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</si>
  <si>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</si>
  <si>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</si>
  <si>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</si>
  <si>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</si>
  <si>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</si>
  <si>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</si>
  <si>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</si>
  <si>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</si>
  <si>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</si>
  <si>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</si>
  <si>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</si>
  <si>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</si>
  <si>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</si>
  <si>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</si>
  <si>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</si>
  <si>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</si>
  <si>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</si>
  <si>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</si>
  <si>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</si>
  <si>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</si>
  <si>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</si>
  <si>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</si>
  <si>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</si>
  <si>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</si>
  <si>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</si>
  <si>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</si>
  <si>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</si>
  <si>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</si>
  <si>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</si>
  <si>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</si>
  <si>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</si>
  <si>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</si>
  <si>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</si>
  <si>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</si>
  <si>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</si>
  <si>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</si>
  <si>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</si>
  <si>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</si>
  <si>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</si>
  <si>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</si>
  <si>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</si>
  <si>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</si>
  <si>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</si>
  <si>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</si>
  <si>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</si>
  <si>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</si>
  <si>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</si>
  <si>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</si>
  <si>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</si>
  <si>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</si>
  <si>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</si>
  <si>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</si>
  <si>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</si>
  <si>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</si>
  <si>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</si>
  <si>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</si>
  <si>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</si>
  <si>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</si>
  <si>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</si>
  <si>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</si>
  <si>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</si>
  <si>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</si>
  <si>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</si>
  <si>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</si>
  <si>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</si>
  <si>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</si>
  <si>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</si>
  <si>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</si>
  <si>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</si>
  <si>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</si>
  <si>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</si>
  <si>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</si>
  <si>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</si>
  <si>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</si>
  <si>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</si>
  <si>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</si>
  <si>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</si>
  <si>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</si>
  <si>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</si>
  <si>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</si>
  <si>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</si>
  <si>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</si>
  <si>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</si>
  <si>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</si>
  <si>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</si>
  <si>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</si>
  <si>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</si>
  <si>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</si>
  <si>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</si>
  <si>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</si>
  <si>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</si>
  <si>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</si>
  <si>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</si>
  <si>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</si>
  <si>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</si>
  <si>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</si>
  <si>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</si>
  <si>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</si>
  <si>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</si>
  <si>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</si>
  <si>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</si>
  <si>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</si>
  <si>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</si>
  <si>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</si>
  <si>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</si>
  <si>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</si>
  <si>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</si>
  <si>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</si>
  <si>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</si>
  <si>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</si>
  <si>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</si>
  <si>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</si>
  <si>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</si>
  <si>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</si>
  <si>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</si>
  <si>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</si>
  <si>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</si>
  <si>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</si>
  <si>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</si>
  <si>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</si>
  <si>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</si>
  <si>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</si>
  <si>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</si>
  <si>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</si>
  <si>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</si>
  <si>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</si>
  <si>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</si>
  <si>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</si>
  <si>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</si>
  <si>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</si>
  <si>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</si>
  <si>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</si>
  <si>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</si>
  <si>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</si>
  <si>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</si>
  <si>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</si>
  <si>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</si>
  <si>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</si>
  <si>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</si>
  <si>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</si>
  <si>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</si>
  <si>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</si>
  <si>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</si>
  <si>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</si>
  <si>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</si>
  <si>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</si>
  <si>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</si>
  <si>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</si>
  <si>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</si>
  <si>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</si>
  <si>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</si>
  <si>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</si>
  <si>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</si>
  <si>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</si>
  <si>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</si>
  <si>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</si>
  <si>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</si>
  <si>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</si>
  <si>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</si>
  <si>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</si>
  <si>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</si>
  <si>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</si>
  <si>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</si>
  <si>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</si>
  <si>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</si>
  <si>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</si>
  <si>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</si>
  <si>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</si>
  <si>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</si>
  <si>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</si>
  <si>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</si>
  <si>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</si>
  <si>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</si>
  <si>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</si>
  <si>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</si>
  <si>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</si>
  <si>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</si>
  <si>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</si>
  <si>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</si>
  <si>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</si>
  <si>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</si>
  <si>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</si>
  <si>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</si>
  <si>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</si>
  <si>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</si>
  <si>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</si>
  <si>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</si>
  <si>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</si>
  <si>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</si>
  <si>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</si>
  <si>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</si>
  <si>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</si>
  <si>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</si>
  <si>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</si>
  <si>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</si>
  <si>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</si>
  <si>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</si>
  <si>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</si>
  <si>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</si>
  <si>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</si>
  <si>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</si>
  <si>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</si>
  <si>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</si>
  <si>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</si>
  <si>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</si>
  <si>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</si>
  <si>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</si>
  <si>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</si>
  <si>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</si>
  <si>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</si>
  <si>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</si>
  <si>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</si>
  <si>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</si>
  <si>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</si>
  <si>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</si>
  <si>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</si>
  <si>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</si>
  <si>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</si>
  <si>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</si>
  <si>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</si>
  <si>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</si>
  <si>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</si>
  <si>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</si>
  <si>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</si>
  <si>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</si>
  <si>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</si>
  <si>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</si>
  <si>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</si>
  <si>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</si>
  <si>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</si>
  <si>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</si>
  <si>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</si>
  <si>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</si>
  <si>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</si>
  <si>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</si>
  <si>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</si>
  <si>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</si>
  <si>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</si>
  <si>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</si>
  <si>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</si>
  <si>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</si>
  <si>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</si>
  <si>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</si>
  <si>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</si>
  <si>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</si>
  <si>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</si>
  <si>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</si>
  <si>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</si>
  <si>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</si>
  <si>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</si>
  <si>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</si>
  <si>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</si>
  <si>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</si>
  <si>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</si>
  <si>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</si>
  <si>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</si>
  <si>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</si>
  <si>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</si>
  <si>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</si>
  <si>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</si>
  <si>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</si>
  <si>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</si>
  <si>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</si>
  <si>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</si>
  <si>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</si>
  <si>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</si>
  <si>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</si>
  <si>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</si>
  <si>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</si>
  <si>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</si>
  <si>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</si>
  <si>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</si>
  <si>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</si>
  <si>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</si>
  <si>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</si>
  <si>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</si>
  <si>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</si>
  <si>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</si>
  <si>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</si>
  <si>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</si>
  <si>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</si>
  <si>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</si>
  <si>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</si>
  <si>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</si>
  <si>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</si>
  <si>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</si>
  <si>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</si>
  <si>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</si>
  <si>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</si>
  <si>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</si>
  <si>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</si>
  <si>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</si>
  <si>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</si>
  <si>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</si>
  <si>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</si>
  <si>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</si>
  <si>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</si>
  <si>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</si>
  <si>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</si>
  <si>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</si>
  <si>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</si>
  <si>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</si>
  <si>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</si>
  <si>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</si>
  <si>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</si>
  <si>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</si>
  <si>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</si>
  <si>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</si>
  <si>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</si>
  <si>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</si>
  <si>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</si>
  <si>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</si>
  <si>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</si>
  <si>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</si>
  <si>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</si>
  <si>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</si>
  <si>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</si>
  <si>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</si>
  <si>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</si>
  <si>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</si>
  <si>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</si>
  <si>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</si>
  <si>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</si>
  <si>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</si>
  <si>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</si>
  <si>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</si>
  <si>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</si>
  <si>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</si>
  <si>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</si>
  <si>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</si>
  <si>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</si>
  <si>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</si>
  <si>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</si>
  <si>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</si>
  <si>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</si>
  <si>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</si>
  <si>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</si>
  <si>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</si>
  <si>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</si>
  <si>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</si>
  <si>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</si>
  <si>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</si>
  <si>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</si>
  <si>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</si>
  <si>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</si>
  <si>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</si>
  <si>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</si>
  <si>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</si>
  <si>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</si>
  <si>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</si>
  <si>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</si>
  <si>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</si>
  <si>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</si>
  <si>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</si>
  <si>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</si>
  <si>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</si>
  <si>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</si>
  <si>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</si>
  <si>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</si>
  <si>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</si>
  <si>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</si>
  <si>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</si>
  <si>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</si>
  <si>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</si>
  <si>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</si>
  <si>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</si>
  <si>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</si>
  <si>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</si>
  <si>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</si>
  <si>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</si>
  <si>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</si>
  <si>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</si>
  <si>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</si>
  <si>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</si>
  <si>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</si>
  <si>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</si>
  <si>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</si>
  <si>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</si>
  <si>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</si>
  <si>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</si>
  <si>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</si>
  <si>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</si>
  <si>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</si>
  <si>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</si>
  <si>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</si>
  <si>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</si>
  <si>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</si>
  <si>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</si>
  <si>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</si>
  <si>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</si>
  <si>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</si>
  <si>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</si>
  <si>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</si>
  <si>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</si>
  <si>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</si>
  <si>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</si>
  <si>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</si>
  <si>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</si>
  <si>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</si>
  <si>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</si>
  <si>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</si>
  <si>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</si>
  <si>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</si>
  <si>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</si>
  <si>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</si>
  <si>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</si>
  <si>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</si>
  <si>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</si>
  <si>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</si>
  <si>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</si>
  <si>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</si>
  <si>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</si>
  <si>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</si>
  <si>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</si>
  <si>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</si>
  <si>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</si>
  <si>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</si>
  <si>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</si>
  <si>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</si>
  <si>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</si>
  <si>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</si>
  <si>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</si>
  <si>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</si>
  <si>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</si>
  <si>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</si>
  <si>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</si>
  <si>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</si>
  <si>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</si>
  <si>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</si>
  <si>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</si>
  <si>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</si>
  <si>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</si>
  <si>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</si>
  <si>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</si>
  <si>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</si>
  <si>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</si>
  <si>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</si>
  <si>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</si>
  <si>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</si>
  <si>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</si>
  <si>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</si>
  <si>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</si>
  <si>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</si>
  <si>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</si>
  <si>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</si>
  <si>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</si>
  <si>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</si>
  <si>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</si>
  <si>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</si>
  <si>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</si>
  <si>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</si>
  <si>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</si>
  <si>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</si>
  <si>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</si>
  <si>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</si>
  <si>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</si>
  <si>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</si>
  <si>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</si>
  <si>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</si>
  <si>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</si>
  <si>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</si>
  <si>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</si>
  <si>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</si>
  <si>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</si>
  <si>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</si>
  <si>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</si>
  <si>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</si>
  <si>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</si>
  <si>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</si>
  <si>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</si>
  <si>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</si>
  <si>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</si>
  <si>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</si>
  <si>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</si>
  <si>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</si>
  <si>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</si>
  <si>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</si>
  <si>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</si>
  <si>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</si>
  <si>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</si>
  <si>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</si>
  <si>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</si>
  <si>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</si>
  <si>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</si>
  <si>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</si>
  <si>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</si>
  <si>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</si>
  <si>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</si>
  <si>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</si>
  <si>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</si>
  <si>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</si>
  <si>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</si>
  <si>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</si>
  <si>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</si>
  <si>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</si>
  <si>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</si>
  <si>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</si>
  <si>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</si>
  <si>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</si>
  <si>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</si>
  <si>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</si>
  <si>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</si>
  <si>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</si>
  <si>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</si>
  <si>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</si>
  <si>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</si>
  <si>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</si>
  <si>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</si>
  <si>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</si>
  <si>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</si>
  <si>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</si>
  <si>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</si>
  <si>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</si>
  <si>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</si>
  <si>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</si>
  <si>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</si>
  <si>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</si>
  <si>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</si>
  <si>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</si>
  <si>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</si>
  <si>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</si>
  <si>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</si>
  <si>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</si>
  <si>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</si>
  <si>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</si>
  <si>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</si>
  <si>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</si>
  <si>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</si>
  <si>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</si>
  <si>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</si>
  <si>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</si>
  <si>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</si>
  <si>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</si>
  <si>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</si>
  <si>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</si>
  <si>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</si>
  <si>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</si>
  <si>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</si>
  <si>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</si>
  <si>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</si>
  <si>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</si>
  <si>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</si>
  <si>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</si>
  <si>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</si>
  <si>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</si>
  <si>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</si>
  <si>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</si>
  <si>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</si>
  <si>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</si>
  <si>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</si>
  <si>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</si>
  <si>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</si>
  <si>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</si>
  <si>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</si>
  <si>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</si>
  <si>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</si>
  <si>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</si>
  <si>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</si>
  <si>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</si>
  <si>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</si>
  <si>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</si>
  <si>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</si>
  <si>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</si>
  <si>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</si>
  <si>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</si>
  <si>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</si>
  <si>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</si>
  <si>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</si>
  <si>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</si>
  <si>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</si>
  <si>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</si>
  <si>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</si>
  <si>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</si>
  <si>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</si>
  <si>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</si>
  <si>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</si>
  <si>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</si>
  <si>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</si>
  <si>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</si>
  <si>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</si>
  <si>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</si>
  <si>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</si>
  <si>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</si>
  <si>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</si>
  <si>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</si>
  <si>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</si>
  <si>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</si>
  <si>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</si>
  <si>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</si>
  <si>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</si>
  <si>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</si>
  <si>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</si>
  <si>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</si>
  <si>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</si>
  <si>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</si>
  <si>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</si>
  <si>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</si>
  <si>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</si>
  <si>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</si>
  <si>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</si>
  <si>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</si>
  <si>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</si>
  <si>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</si>
  <si>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</si>
  <si>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</si>
  <si>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</si>
  <si>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</si>
  <si>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</si>
  <si>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</si>
  <si>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</si>
  <si>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</si>
  <si>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</si>
  <si>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</si>
  <si>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</si>
  <si>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</si>
  <si>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</si>
  <si>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</si>
  <si>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</si>
  <si>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</si>
  <si>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</si>
  <si>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</si>
  <si>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</si>
  <si>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</si>
  <si>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</si>
  <si>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</si>
  <si>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</si>
  <si>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</si>
  <si>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</si>
  <si>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</si>
  <si>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</si>
  <si>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</si>
  <si>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</si>
  <si>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</si>
  <si>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</si>
  <si>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</si>
  <si>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</si>
  <si>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</si>
  <si>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</si>
  <si>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</si>
  <si>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</si>
  <si>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</si>
  <si>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</si>
  <si>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</si>
  <si>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</si>
  <si>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</si>
  <si>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</si>
  <si>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</si>
  <si>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</si>
  <si>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</si>
  <si>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</si>
  <si>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</si>
  <si>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</si>
  <si>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</si>
  <si>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</si>
  <si>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</si>
  <si>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</si>
  <si>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</si>
  <si>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</si>
  <si>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</si>
  <si>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</si>
  <si>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</si>
  <si>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</si>
  <si>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</si>
  <si>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</si>
  <si>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</si>
  <si>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</si>
  <si>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</si>
  <si>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</si>
  <si>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</si>
  <si>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</si>
  <si>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</si>
  <si>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</si>
  <si>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</si>
  <si>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</si>
  <si>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</si>
  <si>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</si>
  <si>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</si>
  <si>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</si>
  <si>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</si>
  <si>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</si>
  <si>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</si>
  <si>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</si>
  <si>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</si>
  <si>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</si>
  <si>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</si>
  <si>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</si>
  <si>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</si>
  <si>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</si>
  <si>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</si>
  <si>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</si>
  <si>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</si>
  <si>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</si>
  <si>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</si>
  <si>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</si>
  <si>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</si>
  <si>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</si>
  <si>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</si>
  <si>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</si>
  <si>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</si>
  <si>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</si>
  <si>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</si>
  <si>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</si>
  <si>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</si>
  <si>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</si>
  <si>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</si>
  <si>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</si>
  <si>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</si>
  <si>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</si>
  <si>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</si>
  <si>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</si>
  <si>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</si>
  <si>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</si>
  <si>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</si>
  <si>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</si>
  <si>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</si>
  <si>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</si>
  <si>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</si>
  <si>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</si>
  <si>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</si>
  <si>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</si>
  <si>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</si>
  <si>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</si>
  <si>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</si>
  <si>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</si>
  <si>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</si>
  <si>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</si>
  <si>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</si>
  <si>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</si>
  <si>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</si>
  <si>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</si>
  <si>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</si>
  <si>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</si>
  <si>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</si>
  <si>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</si>
  <si>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</si>
  <si>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</si>
  <si>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</si>
  <si>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</si>
  <si>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</si>
  <si>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</si>
  <si>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</si>
  <si>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</si>
  <si>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</si>
  <si>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</si>
  <si>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</si>
  <si>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</si>
  <si>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</si>
  <si>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</si>
  <si>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</si>
  <si>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</si>
  <si>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</si>
  <si>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</si>
  <si>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</si>
  <si>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</si>
  <si>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</si>
  <si>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</si>
  <si>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</si>
  <si>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</si>
  <si>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</si>
  <si>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</si>
  <si>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</si>
  <si>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</si>
  <si>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</si>
  <si>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</si>
  <si>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</si>
  <si>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</si>
  <si>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</si>
  <si>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</si>
  <si>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</si>
  <si>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</si>
  <si>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</si>
  <si>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</si>
  <si>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</si>
  <si>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</si>
  <si>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</si>
  <si>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</si>
  <si>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</si>
  <si>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</si>
  <si>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</si>
  <si>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</si>
  <si>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</si>
  <si>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</si>
  <si>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</si>
  <si>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</si>
  <si>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</si>
  <si>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</si>
  <si>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</si>
  <si>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</si>
  <si>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</si>
  <si>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</si>
  <si>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</si>
  <si>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</si>
  <si>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</si>
  <si>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</si>
  <si>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</si>
  <si>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</si>
  <si>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</si>
  <si>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</si>
  <si>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</si>
  <si>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</si>
  <si>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</si>
  <si>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</si>
  <si>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</si>
  <si>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</si>
  <si>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</si>
  <si>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</si>
  <si>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</si>
  <si>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</si>
  <si>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</si>
  <si>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</si>
  <si>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</si>
  <si>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</si>
  <si>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</si>
  <si>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</si>
  <si>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</si>
  <si>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</si>
  <si>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</si>
  <si>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</si>
  <si>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</si>
  <si>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</si>
  <si>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</si>
  <si>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</si>
  <si>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</si>
  <si>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</si>
  <si>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</si>
  <si>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</si>
  <si>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</si>
  <si>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</si>
  <si>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</si>
  <si>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</si>
  <si>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</si>
  <si>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</si>
  <si>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</si>
  <si>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</si>
  <si>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</si>
  <si>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</si>
  <si>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</si>
  <si>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</si>
  <si>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</si>
  <si>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</si>
  <si>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</si>
  <si>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</si>
  <si>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</si>
  <si>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</si>
  <si>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</si>
  <si>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</si>
  <si>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</si>
  <si>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</si>
  <si>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</si>
  <si>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</si>
  <si>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</si>
  <si>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</si>
  <si>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</si>
  <si>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</si>
  <si>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</si>
  <si>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</si>
  <si>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</si>
  <si>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</si>
  <si>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</si>
  <si>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</si>
  <si>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</si>
  <si>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</si>
  <si>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</si>
  <si>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</si>
  <si>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</si>
  <si>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</si>
  <si>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</si>
  <si>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</si>
  <si>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</si>
  <si>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</si>
  <si>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</si>
  <si>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</si>
  <si>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</si>
  <si>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</si>
  <si>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</si>
  <si>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</si>
  <si>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</si>
  <si>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</si>
  <si>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</si>
  <si>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</si>
  <si>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</si>
  <si>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</si>
  <si>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</si>
  <si>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</si>
  <si>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</si>
  <si>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</si>
  <si>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</si>
  <si>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</si>
  <si>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</si>
  <si>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</si>
  <si>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</si>
  <si>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</si>
  <si>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</si>
  <si>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</si>
  <si>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</si>
  <si>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</si>
  <si>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</si>
  <si>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</si>
  <si>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</si>
  <si>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</si>
  <si>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</si>
  <si>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</si>
  <si>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</si>
  <si>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</si>
  <si>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</si>
  <si>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</si>
  <si>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</si>
  <si>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</si>
  <si>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</si>
  <si>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</si>
  <si>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</si>
  <si>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</si>
  <si>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</si>
  <si>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</si>
  <si>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</si>
  <si>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</si>
  <si>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</si>
  <si>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</si>
  <si>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</si>
  <si>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</si>
  <si>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</si>
  <si>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</si>
  <si>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</si>
  <si>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</si>
  <si>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</si>
  <si>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</si>
  <si>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</si>
  <si>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</si>
  <si>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</si>
  <si>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</si>
  <si>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</si>
  <si>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</si>
  <si>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</si>
  <si>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</si>
  <si>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</si>
  <si>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</si>
  <si>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</si>
  <si>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</si>
  <si>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</si>
  <si>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</si>
  <si>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</si>
  <si>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</si>
  <si>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</si>
  <si>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</si>
  <si>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</si>
  <si>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</si>
  <si>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</si>
  <si>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</si>
  <si>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</si>
  <si>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</si>
  <si>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</si>
  <si>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</si>
  <si>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</si>
  <si>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</si>
  <si>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</si>
  <si>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</si>
  <si>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</si>
  <si>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</si>
  <si>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</si>
  <si>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</si>
  <si>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</si>
  <si>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</si>
  <si>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</si>
  <si>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</si>
  <si>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</si>
  <si>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</si>
  <si>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</si>
  <si>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</si>
  <si>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</si>
  <si>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</si>
  <si>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</si>
  <si>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</si>
  <si>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</si>
  <si>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</si>
  <si>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</si>
  <si>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</si>
  <si>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</si>
  <si>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</si>
  <si>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</si>
  <si>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</si>
  <si>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</si>
  <si>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</si>
  <si>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</si>
  <si>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</si>
  <si>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</si>
  <si>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</si>
  <si>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</si>
  <si>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</si>
  <si>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</si>
  <si>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</si>
  <si>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</si>
  <si>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</si>
  <si>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</si>
  <si>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</si>
  <si>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</si>
  <si>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</si>
  <si>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</si>
  <si>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</si>
  <si>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</si>
  <si>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</si>
  <si>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</si>
  <si>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</si>
  <si>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</si>
  <si>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</si>
  <si>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</si>
  <si>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</si>
  <si>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</si>
  <si>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</si>
  <si>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</si>
  <si>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</si>
  <si>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</si>
  <si>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</si>
  <si>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</si>
  <si>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</si>
  <si>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</si>
  <si>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</si>
  <si>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</si>
  <si>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</si>
  <si>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</si>
  <si>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</si>
  <si>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</si>
  <si>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</si>
  <si>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</si>
  <si>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</si>
  <si>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</si>
  <si>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</si>
  <si>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</si>
  <si>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</si>
  <si>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</si>
  <si>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</si>
  <si>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</si>
  <si>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</si>
  <si>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</si>
  <si>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</si>
  <si>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</si>
  <si>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</si>
  <si>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</si>
  <si>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</si>
  <si>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</si>
  <si>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</si>
  <si>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</si>
  <si>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</si>
  <si>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</si>
  <si>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</si>
  <si>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</si>
  <si>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</si>
  <si>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</si>
  <si>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</si>
  <si>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</si>
  <si>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</si>
  <si>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</si>
  <si>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</si>
  <si>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</si>
  <si>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</si>
  <si>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</si>
  <si>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</si>
  <si>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</si>
  <si>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</si>
  <si>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</si>
  <si>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</si>
  <si>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</si>
  <si>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</si>
  <si>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</si>
  <si>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</si>
  <si>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</si>
  <si>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</si>
  <si>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</si>
  <si>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</si>
  <si>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</si>
  <si>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</si>
  <si>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</si>
  <si>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</si>
  <si>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</si>
  <si>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</si>
  <si>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</si>
  <si>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</si>
  <si>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</si>
  <si>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</si>
  <si>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</si>
  <si>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</si>
  <si>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</si>
  <si>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</si>
  <si>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</si>
  <si>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</si>
  <si>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</si>
  <si>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</si>
  <si>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</si>
  <si>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</si>
  <si>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</si>
  <si>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</si>
  <si>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</si>
  <si>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</si>
  <si>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</si>
  <si>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</si>
  <si>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</si>
  <si>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</si>
  <si>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</si>
  <si>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</si>
  <si>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</si>
  <si>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</si>
  <si>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</si>
  <si>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</si>
  <si>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</si>
  <si>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</si>
  <si>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</si>
  <si>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</si>
  <si>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</si>
  <si>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</si>
  <si>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</si>
  <si>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</si>
  <si>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</si>
  <si>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</si>
  <si>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</si>
  <si>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</si>
  <si>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</si>
  <si>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</si>
  <si>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</si>
  <si>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</si>
  <si>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</si>
  <si>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</si>
  <si>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</si>
  <si>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</si>
  <si>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</si>
  <si>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</si>
  <si>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</si>
  <si>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</si>
  <si>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</si>
  <si>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</si>
  <si>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</si>
  <si>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</si>
  <si>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</si>
  <si>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</si>
  <si>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</si>
  <si>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</si>
  <si>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</si>
  <si>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</si>
  <si>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</si>
  <si>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</si>
  <si>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</si>
  <si>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</si>
  <si>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</si>
  <si>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</si>
  <si>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</si>
  <si>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</si>
  <si>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</si>
  <si>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</si>
  <si>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</si>
  <si>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</si>
  <si>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</si>
  <si>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</si>
  <si>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</si>
  <si>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</si>
  <si>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</si>
  <si>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</si>
  <si>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</si>
  <si>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</si>
  <si>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</si>
  <si>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</si>
  <si>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</si>
  <si>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</si>
  <si>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</si>
  <si>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</si>
  <si>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</si>
  <si>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</si>
  <si>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</si>
  <si>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</si>
  <si>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</si>
  <si>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</si>
  <si>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</si>
  <si>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</si>
  <si>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</si>
  <si>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</si>
  <si>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</si>
  <si>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</si>
  <si>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</si>
  <si>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</si>
  <si>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</si>
  <si>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</si>
  <si>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</si>
  <si>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</si>
  <si>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</si>
  <si>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</si>
  <si>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</si>
  <si>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</si>
  <si>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</si>
  <si>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</si>
  <si>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</si>
  <si>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</si>
  <si>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</si>
  <si>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</si>
  <si>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</si>
  <si>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</si>
  <si>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</si>
  <si>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</si>
  <si>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</si>
  <si>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</si>
  <si>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</si>
  <si>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</si>
  <si>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</si>
  <si>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</si>
  <si>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</si>
  <si>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</si>
  <si>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</si>
  <si>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</si>
  <si>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</si>
  <si>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</si>
  <si>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</si>
  <si>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</si>
  <si>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</si>
  <si>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</si>
  <si>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</si>
  <si>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</si>
  <si>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</si>
  <si>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</si>
  <si>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</si>
  <si>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</si>
  <si>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</si>
  <si>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</si>
  <si>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</si>
  <si>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</si>
  <si>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</si>
  <si>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</si>
  <si>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</si>
  <si>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</si>
  <si>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</si>
  <si>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</si>
  <si>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</si>
  <si>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</si>
  <si>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</si>
  <si>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</si>
  <si>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</si>
  <si>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</si>
  <si>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</si>
  <si>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</si>
  <si>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</si>
  <si>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</si>
  <si>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</si>
  <si>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</si>
  <si>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</si>
  <si>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</si>
  <si>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</si>
  <si>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</si>
  <si>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</si>
  <si>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</si>
  <si>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</si>
  <si>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</si>
  <si>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</si>
  <si>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</si>
  <si>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</si>
  <si>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</si>
  <si>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</si>
  <si>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</si>
  <si>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</si>
  <si>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</si>
  <si>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</si>
  <si>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</si>
  <si>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</si>
  <si>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</si>
  <si>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</si>
  <si>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</si>
  <si>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</si>
  <si>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</si>
  <si>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</si>
  <si>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</si>
  <si>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</si>
  <si>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</si>
  <si>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</si>
  <si>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</si>
  <si>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</si>
  <si>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</si>
  <si>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</si>
  <si>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</si>
  <si>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</si>
  <si>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</si>
  <si>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</si>
  <si>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</si>
  <si>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</si>
  <si>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</si>
  <si>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</si>
  <si>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</si>
  <si>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</si>
  <si>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</si>
  <si>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</si>
  <si>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</si>
  <si>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</si>
  <si>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</si>
  <si>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</si>
  <si>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</si>
  <si>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</si>
  <si>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</si>
  <si>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</si>
  <si>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</si>
  <si>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</si>
  <si>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</si>
  <si>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</si>
  <si>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</si>
  <si>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</si>
  <si>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</si>
  <si>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</si>
  <si>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</si>
  <si>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</si>
  <si>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</si>
  <si>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</si>
  <si>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</si>
  <si>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</si>
  <si>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</si>
  <si>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</si>
  <si>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</si>
  <si>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</si>
  <si>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</si>
  <si>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</si>
  <si>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</si>
  <si>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</si>
  <si>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</si>
  <si>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</si>
  <si>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</si>
  <si>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</si>
  <si>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</si>
  <si>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</si>
  <si>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</si>
  <si>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</si>
  <si>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</si>
  <si>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</si>
  <si>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</si>
  <si>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</si>
  <si>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</si>
  <si>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</si>
  <si>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</si>
  <si>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</si>
  <si>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</si>
  <si>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</si>
  <si>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</si>
  <si>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</si>
  <si>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</si>
  <si>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</si>
  <si>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</si>
  <si>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</si>
  <si>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</si>
  <si>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</si>
  <si>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</si>
  <si>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</si>
  <si>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</si>
  <si>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</si>
  <si>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</si>
  <si>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</si>
  <si>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</si>
  <si>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</si>
  <si>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</si>
  <si>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</si>
  <si>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</si>
  <si>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</si>
  <si>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</si>
  <si>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</si>
  <si>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</si>
  <si>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</si>
  <si>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</si>
  <si>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</si>
  <si>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</si>
  <si>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</si>
  <si>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</si>
  <si>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</si>
  <si>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</si>
  <si>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</si>
  <si>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</si>
  <si>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</si>
  <si>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</si>
  <si>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</si>
  <si>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</si>
  <si>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</si>
  <si>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</si>
  <si>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</si>
  <si>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</si>
  <si>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</si>
  <si>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</si>
  <si>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</si>
  <si>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</si>
  <si>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</si>
  <si>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</si>
  <si>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</si>
  <si>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</si>
  <si>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</si>
  <si>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</si>
  <si>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</si>
  <si>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</si>
  <si>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</si>
  <si>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</si>
  <si>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</si>
  <si>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</si>
  <si>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</si>
  <si>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</si>
  <si>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</si>
  <si>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</si>
  <si>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</si>
  <si>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</si>
  <si>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</si>
  <si>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</si>
  <si>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</si>
  <si>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</si>
  <si>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</si>
  <si>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</si>
  <si>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</si>
  <si>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</si>
  <si>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</si>
  <si>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</si>
  <si>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</si>
  <si>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</si>
  <si>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</si>
  <si>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</si>
  <si>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</si>
  <si>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</si>
  <si>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</si>
  <si>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</si>
  <si>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</si>
  <si>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</si>
  <si>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</si>
  <si>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</si>
  <si>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</si>
  <si>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</si>
  <si>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</si>
  <si>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</si>
  <si>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</si>
  <si>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</si>
  <si>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</si>
  <si>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</si>
  <si>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</si>
  <si>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</si>
  <si>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</si>
  <si>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</si>
  <si>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</si>
  <si>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</si>
  <si>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</si>
  <si>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</si>
  <si>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</si>
  <si>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</si>
  <si>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</si>
  <si>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</si>
  <si>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</si>
  <si>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</si>
  <si>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</si>
  <si>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</si>
  <si>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</si>
  <si>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</si>
  <si>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</si>
  <si>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</si>
  <si>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</si>
  <si>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</si>
  <si>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</si>
  <si>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</si>
  <si>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</si>
  <si>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</si>
  <si>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</si>
  <si>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</si>
  <si>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</si>
  <si>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</si>
  <si>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</si>
  <si>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</si>
  <si>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</si>
  <si>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</si>
  <si>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</si>
  <si>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</si>
  <si>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</si>
  <si>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</si>
  <si>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</si>
  <si>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</si>
  <si>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</si>
  <si>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</si>
  <si>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</si>
  <si>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</si>
  <si>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</si>
  <si>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</si>
  <si>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</si>
  <si>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</si>
  <si>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</si>
  <si>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</si>
  <si>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</si>
  <si>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</si>
  <si>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</si>
  <si>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</si>
  <si>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</si>
  <si>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</si>
  <si>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</si>
  <si>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</si>
  <si>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</si>
  <si>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</si>
  <si>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</si>
  <si>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</si>
  <si>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</si>
  <si>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</si>
  <si>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</si>
  <si>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</si>
  <si>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</si>
  <si>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</si>
  <si>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</si>
  <si>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</si>
  <si>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</si>
  <si>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</si>
  <si>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</si>
  <si>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</si>
  <si>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</si>
  <si>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</si>
  <si>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</si>
  <si>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</si>
  <si>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</si>
  <si>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</si>
  <si>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</si>
  <si>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</si>
  <si>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</si>
  <si>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</si>
  <si>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</si>
  <si>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</si>
  <si>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</si>
  <si>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</si>
  <si>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</si>
  <si>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</si>
  <si>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</si>
  <si>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</si>
  <si>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</si>
  <si>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</si>
  <si>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</si>
  <si>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</si>
  <si>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</si>
  <si>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</si>
  <si>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</si>
  <si>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</si>
  <si>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</si>
  <si>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</si>
  <si>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</si>
  <si>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</si>
  <si>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</si>
  <si>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</si>
  <si>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</si>
  <si>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</si>
  <si>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</si>
  <si>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</si>
  <si>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</si>
  <si>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</si>
  <si>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</si>
  <si>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</si>
  <si>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</si>
  <si>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</si>
  <si>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</si>
  <si>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</si>
  <si>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</si>
  <si>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</si>
  <si>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</si>
  <si>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</si>
  <si>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</si>
  <si>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</si>
  <si>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</si>
  <si>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</si>
  <si>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</si>
  <si>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</si>
  <si>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</si>
  <si>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</si>
  <si>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</si>
  <si>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</si>
  <si>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</si>
  <si>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</si>
  <si>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</si>
  <si>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</si>
  <si>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</si>
  <si>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</si>
  <si>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</si>
  <si>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</si>
  <si>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</si>
  <si>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</si>
  <si>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</si>
  <si>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</si>
  <si>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</si>
  <si>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</si>
  <si>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</si>
  <si>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</si>
  <si>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</si>
  <si>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</si>
  <si>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</si>
  <si>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</si>
  <si>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</si>
  <si>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</si>
  <si>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</si>
  <si>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</si>
  <si>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</si>
  <si>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</si>
  <si>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</si>
  <si>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</si>
  <si>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</si>
  <si>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</si>
  <si>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</si>
  <si>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</si>
  <si>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</si>
  <si>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</si>
  <si>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</si>
  <si>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</si>
  <si>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</si>
  <si>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</si>
  <si>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</si>
  <si>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</si>
  <si>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</si>
  <si>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</si>
  <si>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</si>
  <si>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</si>
  <si>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</si>
  <si>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</si>
  <si>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</si>
  <si>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</si>
  <si>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</si>
  <si>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</si>
  <si>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</si>
  <si>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</si>
  <si>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</si>
  <si>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</si>
  <si>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</si>
  <si>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</si>
  <si>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</si>
  <si>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</si>
  <si>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</si>
  <si>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</si>
  <si>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</si>
  <si>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</si>
  <si>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</si>
  <si>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</si>
  <si>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</si>
  <si>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</si>
  <si>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</si>
  <si>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</si>
  <si>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</si>
  <si>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</si>
  <si>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</si>
  <si>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</si>
  <si>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</si>
  <si>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</si>
  <si>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</si>
  <si>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</si>
  <si>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</si>
  <si>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</si>
  <si>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</si>
  <si>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</si>
  <si>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</si>
  <si>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</si>
  <si>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</si>
  <si>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</si>
  <si>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</si>
  <si>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</si>
  <si>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</si>
  <si>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</si>
  <si>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</si>
  <si>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</si>
  <si>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</si>
  <si>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</si>
  <si>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</si>
  <si>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</si>
  <si>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</si>
  <si>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</si>
  <si>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</si>
  <si>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</si>
  <si>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</si>
  <si>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</si>
  <si>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</si>
  <si>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</si>
  <si>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</si>
  <si>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</si>
  <si>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</si>
  <si>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</si>
  <si>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</si>
  <si>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</si>
  <si>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</si>
  <si>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</si>
  <si>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</si>
  <si>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</si>
  <si>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</si>
  <si>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</si>
  <si>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</si>
  <si>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</si>
  <si>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</si>
  <si>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</si>
  <si>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</si>
  <si>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</si>
  <si>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</si>
  <si>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</si>
  <si>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</si>
  <si>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</si>
  <si>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</si>
  <si>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</si>
  <si>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</si>
  <si>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</si>
  <si>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</si>
  <si>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</si>
  <si>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</si>
  <si>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</si>
  <si>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</si>
  <si>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</si>
  <si>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</si>
  <si>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</si>
  <si>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</si>
  <si>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</si>
  <si>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</si>
  <si>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</si>
  <si>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</si>
  <si>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</si>
  <si>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</si>
  <si>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</si>
  <si>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</si>
  <si>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</si>
  <si>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</si>
  <si>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</si>
  <si>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</si>
  <si>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</si>
  <si>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</si>
  <si>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</si>
  <si>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</si>
  <si>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</si>
  <si>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</si>
  <si>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</si>
  <si>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</si>
  <si>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</si>
  <si>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</si>
  <si>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</si>
  <si>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</si>
  <si>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</si>
  <si>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</si>
  <si>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</si>
  <si>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</si>
  <si>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</si>
  <si>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</si>
  <si>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</si>
  <si>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</si>
  <si>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</si>
  <si>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</si>
  <si>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</si>
  <si>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</si>
  <si>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</si>
  <si>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</si>
  <si>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</si>
  <si>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</si>
  <si>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</si>
  <si>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</si>
  <si>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</si>
  <si>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</si>
  <si>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</si>
  <si>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</si>
  <si>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</si>
  <si>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</si>
  <si>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</si>
  <si>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</si>
  <si>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</si>
  <si>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</si>
  <si>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</si>
  <si>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</si>
  <si>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</si>
  <si>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</si>
  <si>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</si>
  <si>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</si>
  <si>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</si>
  <si>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</si>
  <si>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</si>
  <si>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</si>
  <si>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</si>
  <si>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</si>
  <si>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</si>
  <si>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</si>
  <si>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</si>
  <si>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</si>
  <si>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</si>
  <si>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</si>
  <si>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</si>
  <si>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</si>
  <si>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</si>
  <si>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</si>
  <si>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</si>
  <si>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</si>
  <si>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</si>
  <si>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</si>
  <si>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</si>
  <si>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</si>
  <si>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</si>
  <si>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</si>
  <si>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</si>
  <si>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</si>
  <si>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</si>
  <si>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</si>
  <si>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</si>
  <si>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</si>
  <si>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</si>
  <si>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</si>
  <si>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</si>
  <si>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</si>
  <si>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</si>
  <si>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</si>
  <si>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</si>
  <si>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</si>
  <si>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</si>
  <si>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</si>
  <si>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</si>
  <si>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</si>
  <si>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</si>
  <si>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</si>
  <si>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</si>
  <si>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</si>
  <si>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</si>
  <si>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</si>
  <si>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</si>
  <si>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</si>
  <si>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</si>
  <si>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</si>
  <si>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</si>
  <si>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</si>
  <si>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</si>
  <si>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</si>
  <si>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</si>
  <si>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</si>
  <si>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</si>
  <si>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</si>
  <si>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</si>
  <si>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</si>
  <si>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</si>
  <si>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</si>
  <si>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</si>
  <si>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</si>
  <si>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</si>
  <si>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</si>
  <si>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</si>
  <si>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</si>
  <si>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</si>
  <si>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</si>
  <si>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</si>
  <si>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</si>
  <si>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</si>
  <si>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</si>
  <si>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</si>
  <si>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</si>
  <si>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</si>
  <si>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</si>
  <si>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</si>
  <si>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</si>
  <si>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</si>
  <si>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</si>
  <si>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</si>
  <si>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</si>
  <si>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</si>
  <si>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</si>
  <si>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</si>
  <si>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</si>
  <si>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</si>
  <si>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</si>
  <si>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</si>
  <si>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</si>
  <si>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</si>
  <si>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</si>
  <si>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</si>
  <si>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</si>
  <si>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</si>
  <si>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</si>
  <si>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</si>
  <si>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</si>
  <si>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</si>
  <si>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</si>
  <si>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</si>
  <si>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</si>
  <si>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</si>
  <si>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</si>
  <si>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</si>
  <si>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</si>
  <si>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</si>
  <si>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</si>
  <si>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</si>
  <si>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</si>
  <si>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</si>
  <si>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</si>
  <si>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</si>
  <si>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</si>
  <si>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</si>
  <si>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</si>
  <si>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</si>
  <si>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</si>
  <si>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</si>
  <si>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</si>
  <si>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</si>
  <si>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</si>
  <si>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</si>
  <si>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</si>
  <si>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</si>
  <si>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</si>
  <si>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</si>
  <si>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</si>
  <si>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</si>
  <si>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</si>
  <si>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</si>
  <si>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</si>
  <si>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</si>
  <si>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</si>
  <si>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</si>
  <si>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</si>
  <si>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</si>
  <si>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</si>
  <si>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</si>
  <si>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</si>
  <si>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</si>
  <si>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</si>
  <si>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</si>
  <si>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</si>
  <si>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</si>
  <si>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</si>
  <si>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</si>
  <si>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</si>
  <si>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</si>
  <si>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</si>
  <si>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</si>
  <si>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</si>
  <si>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</si>
  <si>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</si>
  <si>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</si>
  <si>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</si>
  <si>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</si>
  <si>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</si>
  <si>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</si>
  <si>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</si>
  <si>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</si>
  <si>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</si>
  <si>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</si>
  <si>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</si>
  <si>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</si>
  <si>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</si>
  <si>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</si>
  <si>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</si>
  <si>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</si>
  <si>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</si>
  <si>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</si>
  <si>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</si>
  <si>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</si>
  <si>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</si>
  <si>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</si>
  <si>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</si>
  <si>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</si>
  <si>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</si>
  <si>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</si>
  <si>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</si>
  <si>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</si>
  <si>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</si>
  <si>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</si>
  <si>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</si>
  <si>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</si>
  <si>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</si>
  <si>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</si>
  <si>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</si>
  <si>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</si>
  <si>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</si>
  <si>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</si>
  <si>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</si>
  <si>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</si>
  <si>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</si>
  <si>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</si>
  <si>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</si>
  <si>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</si>
  <si>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</si>
  <si>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</si>
  <si>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</si>
  <si>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</si>
  <si>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</si>
  <si>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</si>
  <si>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</si>
  <si>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</si>
  <si>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</si>
  <si>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</si>
  <si>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</si>
  <si>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</si>
  <si>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</si>
  <si>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</si>
  <si>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</si>
  <si>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</si>
  <si>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</si>
  <si>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</si>
  <si>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</si>
  <si>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</si>
  <si>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</si>
  <si>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</si>
  <si>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</si>
  <si>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</si>
  <si>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</si>
  <si>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</si>
  <si>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</si>
  <si>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</si>
  <si>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</si>
  <si>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</si>
  <si>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</si>
  <si>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</si>
  <si>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</si>
  <si>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</si>
  <si>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</si>
  <si>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</si>
  <si>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</si>
  <si>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</si>
  <si>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</si>
  <si>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</si>
  <si>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</si>
  <si>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</si>
  <si>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</si>
  <si>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</si>
  <si>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</si>
  <si>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</si>
  <si>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</si>
  <si>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</si>
  <si>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</si>
  <si>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</si>
  <si>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</si>
  <si>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</si>
  <si>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</si>
  <si>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</si>
  <si>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</si>
  <si>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</si>
  <si>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</si>
  <si>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</si>
  <si>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</si>
  <si>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</si>
  <si>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</si>
  <si>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</si>
  <si>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</si>
  <si>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</si>
  <si>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</si>
  <si>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</si>
  <si>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</si>
  <si>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</si>
  <si>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</si>
  <si>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</si>
  <si>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</si>
  <si>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</si>
  <si>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</si>
  <si>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</si>
  <si>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</si>
  <si>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</si>
  <si>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</si>
  <si>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</si>
  <si>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</si>
  <si>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</si>
  <si>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</si>
  <si>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</si>
  <si>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</si>
  <si>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</si>
  <si>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</si>
  <si>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</si>
  <si>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</si>
  <si>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</si>
  <si>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</si>
  <si>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</si>
  <si>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</si>
  <si>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</si>
  <si>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</si>
  <si>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</si>
  <si>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</si>
  <si>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</si>
  <si>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</si>
  <si>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</si>
  <si>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</si>
  <si>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</si>
  <si>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</si>
  <si>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</si>
  <si>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</si>
  <si>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</si>
  <si>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</si>
  <si>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</si>
  <si>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</si>
  <si>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</si>
  <si>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</si>
  <si>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</si>
  <si>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</si>
  <si>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</si>
  <si>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</si>
  <si>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</si>
  <si>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</si>
  <si>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</si>
  <si>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</si>
  <si>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</si>
  <si>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</si>
  <si>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</si>
  <si>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</si>
  <si>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</si>
  <si>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</si>
  <si>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</si>
  <si>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</si>
  <si>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</si>
  <si>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</si>
  <si>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</si>
  <si>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</si>
  <si>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</si>
  <si>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</si>
  <si>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</si>
  <si>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</si>
  <si>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</si>
  <si>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</si>
  <si>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</si>
  <si>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</si>
  <si>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</si>
  <si>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</si>
  <si>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</si>
  <si>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</si>
  <si>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</si>
  <si>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</si>
  <si>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</si>
  <si>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</si>
  <si>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</si>
  <si>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</si>
  <si>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</si>
  <si>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</si>
  <si>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</si>
  <si>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</si>
  <si>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</si>
  <si>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</si>
  <si>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</si>
  <si>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</si>
  <si>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</si>
  <si>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</si>
  <si>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</si>
  <si>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</si>
  <si>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</si>
  <si>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</si>
  <si>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</si>
  <si>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</si>
  <si>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</si>
  <si>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</si>
  <si>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</si>
  <si>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</si>
  <si>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</si>
  <si>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</si>
  <si>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</si>
  <si>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</si>
  <si>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</si>
  <si>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</si>
  <si>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</si>
  <si>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</si>
  <si>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</si>
  <si>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</si>
  <si>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</si>
  <si>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</si>
  <si>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</si>
  <si>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</si>
  <si>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</si>
  <si>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</si>
  <si>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</si>
  <si>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</si>
  <si>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</si>
  <si>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</si>
  <si>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</si>
  <si>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</si>
  <si>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</si>
  <si>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</si>
  <si>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</si>
  <si>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</si>
  <si>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</si>
  <si>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</si>
  <si>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</si>
  <si>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</si>
  <si>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</si>
  <si>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</si>
  <si>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</si>
  <si>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</si>
  <si>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</si>
  <si>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</si>
  <si>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</si>
  <si>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</si>
  <si>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</si>
  <si>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</si>
  <si>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</si>
  <si>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</si>
  <si>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</si>
  <si>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</si>
  <si>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</si>
  <si>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</si>
  <si>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</si>
  <si>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</si>
  <si>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</si>
  <si>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</si>
  <si>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</si>
  <si>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</si>
  <si>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</si>
  <si>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</si>
  <si>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</si>
  <si>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</si>
  <si>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</si>
  <si>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</si>
  <si>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</si>
  <si>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</si>
  <si>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</si>
  <si>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</si>
  <si>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</si>
  <si>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</si>
  <si>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</si>
  <si>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</si>
  <si>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</si>
  <si>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</si>
  <si>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</si>
  <si>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</si>
  <si>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</si>
  <si>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</si>
  <si>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</si>
  <si>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</si>
  <si>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</si>
  <si>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</si>
  <si>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</si>
  <si>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</si>
  <si>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</si>
  <si>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</si>
  <si>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</si>
  <si>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</si>
  <si>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</si>
  <si>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</si>
  <si>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</si>
  <si>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</si>
  <si>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</si>
  <si>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</si>
  <si>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</si>
  <si>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</si>
  <si>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</si>
  <si>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</si>
  <si>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</si>
  <si>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</si>
  <si>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</si>
  <si>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</si>
  <si>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</si>
  <si>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</si>
  <si>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</si>
  <si>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</si>
  <si>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</si>
  <si>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</si>
  <si>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</si>
  <si>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</si>
  <si>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</si>
  <si>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</si>
  <si>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</si>
  <si>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</si>
  <si>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</si>
  <si>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</si>
  <si>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</si>
  <si>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</si>
  <si>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</si>
  <si>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</si>
  <si>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</si>
  <si>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</si>
  <si>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</si>
  <si>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</si>
  <si>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</si>
  <si>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</si>
  <si>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</si>
  <si>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</si>
  <si>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</si>
  <si>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</si>
  <si>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</si>
  <si>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</si>
  <si>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</si>
  <si>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</si>
  <si>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</si>
  <si>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</si>
  <si>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</si>
  <si>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</si>
  <si>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</si>
  <si>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</si>
  <si>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</si>
  <si>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</si>
  <si>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</si>
  <si>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</si>
  <si>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</si>
  <si>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</si>
  <si>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</si>
  <si>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</si>
  <si>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</si>
  <si>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</si>
  <si>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</si>
  <si>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</si>
  <si>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</si>
  <si>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</si>
  <si>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</si>
  <si>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</si>
  <si>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</si>
  <si>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</si>
  <si>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</si>
  <si>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</si>
  <si>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</si>
  <si>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</si>
  <si>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</si>
  <si>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</si>
  <si>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</si>
  <si>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</si>
  <si>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</si>
  <si>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</si>
  <si>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</si>
  <si>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</si>
  <si>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</si>
  <si>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</si>
  <si>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</si>
  <si>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</si>
  <si>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</si>
  <si>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</si>
  <si>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</si>
  <si>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</si>
  <si>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</si>
  <si>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</si>
  <si>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</si>
  <si>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</si>
  <si>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</si>
  <si>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</si>
  <si>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</si>
  <si>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</si>
  <si>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</si>
  <si>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</si>
  <si>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</si>
  <si>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</si>
  <si>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</si>
  <si>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</si>
  <si>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</si>
  <si>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</si>
  <si>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</si>
  <si>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</si>
  <si>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</si>
  <si>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</si>
  <si>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</si>
  <si>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</si>
  <si>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</si>
  <si>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</si>
  <si>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</si>
  <si>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</si>
  <si>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</si>
  <si>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</si>
  <si>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</si>
  <si>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</si>
  <si>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</si>
  <si>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</si>
  <si>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</si>
  <si>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</si>
  <si>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</si>
  <si>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</si>
  <si>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</si>
  <si>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</si>
  <si>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</si>
  <si>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</si>
  <si>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</si>
  <si>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</si>
  <si>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</si>
  <si>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</si>
  <si>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</si>
  <si>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</si>
  <si>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</si>
  <si>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</si>
  <si>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</si>
  <si>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</si>
  <si>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</si>
  <si>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</si>
  <si>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</si>
  <si>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</si>
  <si>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</si>
  <si>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</si>
  <si>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</si>
  <si>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</si>
  <si>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</si>
  <si>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</si>
  <si>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</si>
  <si>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</si>
  <si>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</si>
  <si>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</si>
  <si>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</si>
  <si>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</si>
  <si>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</si>
  <si>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</si>
  <si>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</si>
  <si>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</si>
  <si>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</si>
  <si>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</si>
  <si>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</si>
  <si>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</si>
  <si>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</si>
  <si>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</si>
  <si>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</si>
  <si>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</si>
  <si>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</si>
  <si>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</si>
  <si>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</si>
  <si>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</si>
  <si>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</si>
  <si>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</si>
  <si>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</si>
  <si>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</si>
  <si>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</si>
  <si>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</si>
  <si>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</si>
  <si>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</si>
  <si>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</si>
  <si>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</si>
  <si>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</si>
  <si>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</si>
  <si>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</si>
  <si>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</si>
  <si>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</si>
  <si>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</si>
  <si>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</si>
  <si>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</si>
  <si>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</si>
  <si>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</si>
  <si>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</si>
  <si>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</si>
  <si>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</si>
  <si>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</si>
  <si>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</si>
  <si>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</si>
  <si>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</si>
  <si>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</si>
  <si>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</si>
  <si>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</si>
  <si>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</si>
  <si>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</si>
  <si>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</si>
  <si>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</si>
  <si>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</si>
  <si>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</si>
  <si>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</si>
  <si>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</si>
  <si>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</si>
  <si>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</si>
  <si>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</si>
  <si>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</si>
  <si>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</si>
  <si>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</si>
  <si>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</si>
  <si>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</si>
  <si>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</si>
  <si>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</si>
  <si>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</si>
  <si>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</si>
  <si>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</si>
  <si>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</si>
  <si>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</si>
  <si>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</si>
  <si>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</si>
  <si>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</si>
  <si>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</si>
  <si>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</si>
  <si>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</si>
  <si>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</si>
  <si>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</si>
  <si>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</si>
  <si>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</si>
  <si>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</si>
  <si>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</si>
  <si>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</si>
  <si>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</si>
  <si>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</si>
  <si>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</si>
  <si>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</si>
  <si>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</si>
  <si>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</si>
  <si>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</si>
  <si>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</si>
  <si>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</si>
  <si>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</si>
  <si>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</si>
  <si>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</si>
  <si>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</si>
  <si>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</si>
  <si>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</si>
  <si>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</si>
  <si>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</si>
  <si>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</si>
  <si>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</si>
  <si>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</si>
  <si>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</si>
  <si>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</si>
  <si>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</si>
  <si>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</si>
  <si>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</si>
  <si>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</si>
  <si>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</si>
  <si>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</si>
  <si>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</si>
  <si>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</si>
  <si>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</si>
  <si>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</si>
  <si>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</si>
  <si>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</si>
  <si>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</si>
  <si>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</si>
  <si>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</si>
  <si>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</si>
  <si>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</si>
  <si>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</si>
  <si>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</si>
  <si>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</si>
  <si>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</si>
  <si>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</si>
  <si>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</si>
  <si>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</si>
  <si>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</si>
  <si>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</si>
  <si>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</si>
  <si>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</si>
  <si>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</si>
  <si>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</si>
  <si>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</si>
  <si>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</si>
  <si>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</si>
  <si>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</si>
  <si>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</si>
  <si>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</si>
  <si>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</si>
  <si>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</si>
  <si>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</si>
  <si>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</si>
  <si>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</si>
  <si>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</si>
  <si>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</si>
  <si>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</si>
  <si>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</si>
  <si>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</si>
  <si>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</si>
  <si>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</si>
  <si>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</si>
  <si>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</si>
  <si>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</si>
  <si>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</si>
  <si>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</si>
  <si>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</si>
  <si>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</si>
  <si>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</si>
  <si>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</si>
  <si>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</si>
  <si>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</si>
  <si>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</si>
  <si>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</si>
  <si>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</si>
  <si>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</si>
  <si>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</si>
  <si>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</si>
  <si>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</si>
  <si>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</si>
  <si>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</si>
  <si>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</si>
  <si>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</si>
  <si>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</si>
  <si>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</si>
  <si>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</si>
  <si>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</si>
  <si>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</si>
  <si>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</si>
  <si>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</si>
  <si>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</si>
  <si>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</si>
  <si>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</si>
  <si>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</si>
  <si>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</si>
  <si>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</si>
  <si>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</si>
  <si>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</si>
  <si>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</si>
  <si>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</si>
  <si>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</si>
  <si>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</si>
  <si>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</si>
  <si>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</si>
  <si>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</si>
  <si>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</si>
  <si>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</si>
  <si>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</si>
  <si>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</si>
  <si>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</si>
  <si>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</si>
  <si>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</si>
  <si>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</si>
  <si>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</si>
  <si>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</si>
  <si>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</si>
  <si>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</si>
  <si>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</si>
  <si>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</si>
  <si>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</si>
  <si>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</si>
  <si>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</si>
  <si>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</si>
  <si>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</si>
  <si>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</si>
  <si>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</si>
  <si>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</si>
  <si>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</si>
  <si>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</si>
  <si>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</si>
  <si>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</si>
  <si>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</si>
  <si>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</si>
  <si>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</si>
  <si>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</si>
  <si>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</si>
  <si>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</si>
  <si>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</si>
  <si>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</si>
  <si>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</si>
  <si>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</si>
  <si>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</si>
  <si>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</si>
  <si>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</si>
  <si>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</si>
  <si>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</si>
  <si>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</si>
  <si>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</si>
  <si>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</si>
  <si>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</si>
  <si>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</si>
  <si>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</si>
  <si>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</si>
  <si>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</si>
  <si>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</si>
  <si>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</si>
  <si>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</si>
  <si>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</si>
  <si>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</si>
  <si>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</si>
  <si>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</si>
  <si>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</si>
  <si>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</si>
  <si>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</si>
  <si>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</si>
  <si>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</si>
  <si>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</si>
  <si>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</si>
  <si>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</si>
  <si>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</si>
  <si>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</si>
  <si>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</si>
  <si>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</si>
  <si>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</si>
  <si>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</si>
  <si>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</si>
  <si>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</si>
  <si>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</si>
  <si>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</si>
  <si>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</si>
  <si>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</si>
  <si>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</si>
  <si>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</si>
  <si>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</si>
  <si>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</si>
  <si>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</si>
  <si>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</si>
  <si>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</si>
  <si>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</si>
  <si>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</si>
  <si>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</si>
  <si>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</si>
  <si>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</si>
  <si>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</si>
  <si>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</si>
  <si>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</si>
  <si>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</si>
  <si>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</si>
  <si>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</si>
  <si>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</si>
  <si>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</si>
  <si>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</si>
  <si>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</si>
  <si>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</si>
  <si>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</si>
  <si>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</si>
  <si>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</si>
  <si>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</si>
  <si>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</si>
  <si>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</si>
  <si>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</si>
  <si>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</si>
  <si>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</si>
  <si>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</si>
  <si>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</si>
  <si>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</si>
  <si>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</si>
  <si>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</si>
  <si>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</si>
  <si>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</si>
  <si>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</si>
  <si>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</si>
  <si>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</si>
  <si>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</si>
  <si>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</si>
  <si>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</si>
  <si>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</si>
  <si>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</si>
  <si>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</si>
  <si>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</si>
  <si>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</si>
  <si>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</si>
  <si>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</si>
  <si>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</si>
  <si>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</si>
  <si>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</si>
  <si>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</si>
  <si>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</si>
  <si>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</si>
  <si>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</si>
  <si>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</si>
  <si>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</si>
  <si>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</si>
  <si>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</si>
  <si>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</si>
  <si>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</si>
  <si>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</si>
  <si>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</si>
  <si>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</si>
  <si>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</si>
  <si>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</si>
  <si>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</si>
  <si>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</si>
  <si>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</si>
  <si>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</si>
  <si>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</si>
  <si>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</si>
  <si>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</si>
  <si>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</si>
  <si>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</si>
  <si>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</si>
  <si>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</si>
  <si>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</si>
  <si>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</si>
  <si>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</si>
  <si>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</si>
  <si>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</si>
  <si>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</si>
  <si>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</si>
  <si>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</si>
  <si>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</si>
  <si>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</si>
  <si>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</si>
  <si>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</si>
  <si>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</si>
  <si>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</si>
  <si>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</si>
  <si>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</si>
  <si>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</si>
  <si>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</si>
  <si>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</si>
  <si>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</si>
  <si>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</si>
  <si>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</si>
  <si>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</si>
  <si>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</si>
  <si>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</si>
  <si>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</si>
  <si>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</si>
  <si>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</si>
  <si>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</si>
  <si>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</si>
  <si>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</si>
  <si>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</si>
  <si>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</si>
  <si>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</si>
  <si>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</si>
  <si>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</si>
  <si>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</si>
  <si>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</si>
  <si>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</si>
  <si>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</si>
  <si>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</si>
  <si>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</si>
  <si>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</si>
  <si>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</si>
  <si>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</si>
  <si>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</si>
  <si>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</si>
  <si>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</si>
  <si>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</si>
  <si>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</si>
  <si>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</si>
  <si>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</si>
  <si>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</si>
  <si>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</si>
  <si>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</si>
  <si>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</si>
  <si>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</si>
  <si>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</si>
  <si>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</si>
  <si>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</si>
  <si>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</si>
  <si>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</si>
  <si>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</si>
  <si>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</si>
  <si>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</si>
  <si>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</si>
  <si>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</si>
  <si>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</si>
  <si>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</si>
  <si>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</si>
  <si>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</si>
  <si>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</si>
  <si>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</si>
  <si>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</si>
  <si>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</si>
  <si>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</si>
  <si>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</si>
  <si>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</si>
  <si>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</si>
  <si>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</si>
  <si>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</si>
  <si>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</si>
  <si>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</si>
  <si>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</si>
  <si>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</si>
  <si>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</si>
  <si>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</si>
  <si>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</si>
  <si>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</si>
  <si>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</si>
  <si>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</si>
  <si>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</si>
  <si>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</si>
  <si>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</si>
  <si>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</si>
  <si>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</si>
  <si>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</si>
  <si>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</si>
  <si>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</si>
  <si>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</si>
  <si>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</si>
  <si>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</si>
  <si>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</si>
  <si>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</si>
  <si>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</si>
  <si>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</si>
  <si>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</si>
  <si>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</si>
  <si>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</si>
  <si>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</si>
  <si>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</si>
  <si>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</si>
  <si>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</si>
  <si>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</si>
  <si>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</si>
  <si>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</si>
  <si>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</si>
  <si>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</si>
  <si>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</si>
  <si>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</si>
  <si>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</si>
  <si>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</si>
  <si>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</si>
  <si>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</si>
  <si>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</si>
  <si>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</si>
  <si>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</si>
  <si>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</si>
  <si>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</si>
  <si>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</si>
  <si>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</si>
  <si>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</si>
  <si>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</si>
  <si>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</si>
  <si>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</si>
  <si>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</si>
  <si>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</si>
  <si>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</si>
  <si>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</si>
  <si>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</si>
  <si>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</si>
  <si>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</si>
  <si>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</si>
  <si>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</si>
  <si>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</si>
  <si>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</si>
  <si>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</si>
  <si>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</si>
  <si>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</si>
  <si>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</si>
  <si>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</si>
  <si>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</si>
  <si>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</si>
  <si>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</si>
  <si>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</si>
  <si>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</si>
  <si>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</si>
  <si>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</si>
  <si>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</si>
  <si>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</si>
  <si>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</si>
  <si>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</si>
  <si>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</si>
  <si>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</si>
  <si>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</si>
  <si>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</si>
  <si>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</si>
  <si>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</si>
  <si>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</si>
  <si>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</si>
  <si>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</si>
  <si>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</si>
  <si>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</si>
  <si>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</si>
  <si>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</si>
  <si>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</si>
  <si>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</si>
  <si>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</si>
  <si>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</si>
  <si>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</si>
  <si>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</si>
  <si>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</si>
  <si>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</si>
  <si>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</si>
  <si>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</si>
  <si>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</si>
  <si>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</si>
  <si>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</si>
  <si>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</si>
  <si>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</si>
  <si>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</si>
  <si>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</si>
  <si>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</si>
  <si>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</si>
  <si>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</si>
  <si>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</si>
  <si>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</si>
  <si>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</si>
  <si>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</si>
  <si>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</si>
  <si>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</si>
  <si>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</si>
  <si>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</si>
  <si>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</si>
  <si>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</si>
  <si>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</si>
  <si>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</si>
  <si>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</si>
  <si>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</si>
  <si>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</si>
  <si>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</si>
  <si>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</si>
  <si>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</si>
  <si>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</si>
  <si>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</si>
  <si>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</si>
  <si>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</si>
  <si>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</si>
  <si>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</si>
  <si>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</si>
  <si>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</si>
  <si>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</si>
  <si>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</si>
  <si>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</si>
  <si>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</si>
  <si>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</si>
  <si>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</si>
  <si>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</si>
  <si>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</si>
  <si>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</si>
  <si>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</si>
  <si>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</si>
  <si>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</si>
  <si>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</si>
  <si>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</si>
  <si>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</si>
  <si>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</si>
  <si>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</si>
  <si>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</si>
  <si>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</si>
  <si>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</si>
  <si>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</si>
  <si>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</si>
  <si>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</si>
  <si>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</si>
  <si>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</si>
  <si>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</si>
  <si>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</si>
  <si>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</si>
  <si>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</si>
  <si>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</si>
  <si>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</si>
  <si>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</si>
  <si>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</si>
  <si>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</si>
  <si>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</si>
  <si>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</si>
  <si>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</si>
  <si>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</si>
  <si>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</si>
  <si>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</si>
  <si>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</si>
  <si>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</si>
  <si>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</si>
  <si>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</si>
  <si>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</si>
  <si>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</si>
  <si>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</si>
  <si>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</si>
  <si>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</si>
  <si>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</si>
  <si>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</si>
  <si>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</si>
  <si>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</si>
  <si>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</si>
  <si>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</si>
  <si>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</si>
  <si>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</si>
  <si>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</si>
  <si>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</si>
  <si>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</si>
  <si>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</si>
  <si>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</si>
  <si>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</si>
  <si>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</si>
  <si>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</si>
  <si>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</si>
  <si>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</si>
  <si>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</si>
  <si>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</si>
  <si>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</si>
  <si>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</si>
  <si>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</si>
  <si>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</si>
  <si>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</si>
  <si>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</si>
  <si>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</si>
  <si>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</si>
  <si>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</si>
  <si>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</si>
  <si>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</si>
  <si>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</si>
  <si>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</si>
  <si>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</si>
  <si>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</si>
  <si>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</si>
  <si>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</si>
  <si>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</si>
  <si>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</si>
  <si>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</si>
  <si>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</si>
  <si>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</si>
  <si>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</si>
  <si>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</si>
  <si>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</si>
  <si>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</si>
  <si>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</si>
  <si>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</si>
  <si>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</si>
  <si>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</si>
  <si>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</si>
  <si>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</si>
  <si>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</si>
  <si>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</si>
  <si>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</si>
  <si>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</si>
  <si>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</si>
  <si>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</si>
  <si>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</si>
  <si>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</si>
  <si>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</si>
  <si>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</si>
  <si>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</si>
  <si>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</si>
  <si>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</si>
  <si>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</si>
  <si>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</si>
  <si>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</si>
  <si>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</si>
  <si>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</si>
  <si>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</si>
  <si>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</si>
  <si>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</si>
  <si>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</si>
  <si>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</si>
  <si>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</si>
  <si>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</si>
  <si>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</si>
  <si>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</si>
  <si>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</si>
  <si>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</si>
  <si>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</si>
  <si>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</si>
  <si>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</si>
  <si>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</si>
  <si>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</si>
  <si>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</si>
  <si>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</si>
  <si>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</si>
  <si>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</si>
  <si>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</si>
  <si>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</si>
  <si>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</si>
  <si>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</si>
  <si>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</si>
  <si>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</si>
  <si>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</si>
  <si>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</si>
  <si>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</si>
  <si>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</si>
  <si>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</si>
  <si>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</si>
  <si>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</si>
  <si>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</si>
  <si>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</si>
  <si>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</si>
  <si>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</si>
  <si>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</si>
  <si>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</si>
  <si>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</si>
  <si>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</si>
  <si>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</si>
  <si>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</si>
  <si>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</si>
  <si>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</si>
  <si>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</si>
  <si>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</si>
  <si>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</si>
  <si>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</si>
  <si>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</si>
  <si>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</si>
  <si>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</si>
  <si>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</si>
  <si>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</si>
  <si>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</si>
  <si>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</si>
  <si>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</si>
  <si>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</si>
  <si>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</si>
  <si>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</si>
  <si>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</si>
  <si>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</si>
  <si>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</si>
  <si>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</si>
  <si>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</si>
  <si>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</si>
  <si>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</si>
  <si>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</si>
  <si>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</si>
  <si>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</si>
  <si>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</si>
  <si>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</si>
  <si>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</si>
  <si>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</si>
  <si>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</si>
  <si>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</si>
  <si>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</si>
  <si>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</si>
  <si>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</si>
  <si>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</si>
  <si>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</si>
  <si>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</si>
  <si>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</si>
  <si>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</si>
  <si>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</si>
  <si>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</si>
  <si>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</si>
  <si>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</si>
  <si>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</si>
  <si>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</si>
  <si>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</si>
  <si>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</si>
  <si>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</si>
  <si>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</si>
  <si>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</si>
  <si>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</si>
  <si>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</si>
  <si>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</si>
  <si>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</si>
  <si>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</si>
  <si>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</si>
  <si>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</si>
  <si>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</si>
  <si>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</si>
  <si>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</si>
  <si>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</si>
  <si>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</si>
  <si>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</si>
  <si>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</si>
  <si>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</si>
  <si>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</si>
  <si>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</si>
  <si>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</si>
  <si>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</si>
  <si>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</si>
  <si>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</si>
  <si>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</si>
  <si>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</si>
  <si>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</si>
  <si>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</si>
  <si>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</si>
  <si>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</si>
  <si>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</si>
  <si>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</si>
  <si>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</si>
  <si>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</si>
  <si>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</si>
  <si>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</si>
  <si>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</si>
  <si>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</si>
  <si>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</si>
  <si>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</si>
  <si>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</si>
  <si>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</si>
  <si>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</si>
  <si>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</si>
  <si>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</si>
  <si>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</si>
  <si>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</si>
  <si>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</si>
  <si>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</si>
  <si>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</si>
  <si>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</si>
  <si>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</si>
  <si>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</si>
  <si>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</si>
  <si>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</si>
  <si>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</si>
  <si>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</si>
  <si>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</si>
  <si>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</si>
  <si>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</si>
  <si>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</si>
  <si>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</si>
  <si>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</si>
  <si>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</si>
  <si>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</si>
  <si>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</si>
  <si>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</si>
  <si>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</si>
  <si>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</si>
  <si>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</si>
  <si>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</si>
  <si>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</si>
  <si>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</si>
  <si>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</si>
  <si>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</si>
  <si>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</si>
  <si>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</si>
  <si>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</si>
  <si>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</si>
  <si>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</si>
  <si>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</si>
  <si>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</si>
  <si>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</si>
  <si>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</si>
  <si>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</si>
  <si>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</si>
  <si>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</si>
  <si>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</si>
  <si>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</si>
  <si>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</si>
  <si>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</si>
  <si>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</si>
  <si>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</si>
  <si>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</si>
  <si>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</si>
  <si>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</si>
  <si>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</si>
  <si>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</si>
  <si>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</si>
  <si>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</si>
  <si>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</si>
  <si>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</si>
  <si>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</si>
  <si>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</si>
  <si>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</si>
  <si>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</si>
  <si>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</si>
  <si>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</si>
  <si>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</si>
  <si>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</si>
  <si>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</si>
  <si>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</si>
  <si>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</si>
  <si>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</si>
  <si>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</si>
  <si>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</si>
  <si>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</si>
  <si>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</si>
  <si>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</si>
  <si>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</si>
  <si>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</si>
  <si>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</si>
  <si>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</si>
  <si>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</si>
  <si>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</si>
  <si>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</si>
  <si>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</si>
  <si>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</si>
  <si>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</si>
  <si>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</si>
  <si>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</si>
  <si>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</si>
  <si>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</si>
  <si>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</si>
  <si>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</si>
  <si>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</si>
  <si>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</si>
  <si>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</si>
  <si>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</si>
  <si>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</si>
  <si>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</si>
  <si>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</si>
  <si>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</si>
  <si>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</si>
  <si>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</si>
  <si>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</si>
  <si>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</si>
  <si>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</si>
  <si>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</si>
  <si>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</si>
  <si>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</si>
  <si>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</si>
  <si>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</si>
  <si>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</si>
  <si>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</si>
  <si>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</si>
  <si>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</si>
  <si>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</si>
  <si>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</si>
  <si>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</si>
  <si>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</si>
  <si>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</si>
  <si>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</si>
  <si>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</si>
  <si>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</si>
  <si>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</si>
  <si>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</si>
  <si>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</si>
  <si>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</si>
  <si>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</si>
  <si>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</si>
  <si>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</si>
  <si>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</si>
  <si>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</si>
  <si>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</si>
  <si>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</si>
  <si>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</si>
  <si>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</si>
  <si>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</si>
  <si>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</si>
  <si>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</si>
  <si>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</si>
  <si>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</si>
  <si>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</si>
  <si>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</si>
  <si>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</si>
  <si>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</si>
  <si>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</si>
  <si>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</si>
  <si>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</si>
  <si>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</si>
  <si>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</si>
  <si>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</si>
  <si>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</si>
  <si>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</si>
  <si>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</si>
  <si>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</si>
  <si>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</si>
  <si>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</si>
  <si>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</si>
  <si>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</si>
  <si>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</si>
  <si>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</si>
  <si>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</si>
  <si>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</si>
  <si>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</si>
  <si>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</si>
  <si>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</si>
  <si>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</si>
  <si>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</si>
  <si>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</si>
  <si>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</si>
  <si>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</si>
  <si>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</si>
  <si>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</si>
  <si>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</si>
  <si>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</si>
  <si>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</si>
  <si>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</si>
  <si>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</si>
  <si>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</si>
  <si>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</si>
  <si>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</si>
  <si>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</si>
  <si>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</si>
  <si>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</si>
  <si>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</si>
  <si>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</si>
  <si>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</si>
  <si>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</si>
  <si>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</si>
  <si>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</si>
  <si>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</si>
  <si>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</si>
  <si>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</si>
  <si>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</si>
  <si>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</si>
  <si>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</si>
  <si>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</si>
  <si>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</si>
  <si>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</si>
  <si>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</si>
  <si>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</si>
  <si>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</si>
  <si>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</si>
  <si>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</si>
  <si>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</si>
  <si>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</si>
  <si>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</si>
  <si>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</si>
  <si>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</si>
  <si>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</si>
  <si>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</si>
  <si>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</si>
  <si>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</si>
  <si>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</si>
  <si>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</si>
  <si>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</si>
  <si>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</si>
  <si>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</si>
  <si>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</si>
  <si>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</si>
  <si>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</si>
  <si>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</si>
  <si>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</si>
  <si>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</si>
  <si>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</si>
  <si>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</si>
  <si>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</si>
  <si>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</si>
  <si>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</si>
  <si>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</si>
  <si>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</si>
  <si>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</si>
  <si>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</si>
  <si>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</si>
  <si>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</si>
  <si>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</si>
  <si>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</si>
  <si>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</si>
  <si>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</si>
  <si>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</si>
  <si>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</si>
  <si>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</si>
  <si>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</si>
  <si>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</si>
  <si>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</si>
  <si>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</si>
  <si>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</si>
  <si>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</si>
  <si>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</si>
  <si>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</si>
  <si>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</si>
  <si>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</si>
  <si>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</si>
  <si>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</si>
  <si>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</si>
  <si>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</si>
  <si>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</si>
  <si>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</si>
  <si>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</si>
  <si>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</si>
  <si>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</si>
  <si>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</si>
  <si>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</si>
  <si>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</si>
  <si>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</si>
  <si>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</si>
  <si>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</si>
  <si>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</si>
  <si>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</si>
  <si>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</si>
  <si>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</si>
  <si>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</si>
  <si>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</si>
  <si>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</si>
  <si>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</si>
  <si>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</si>
  <si>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</si>
  <si>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</si>
  <si>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</si>
  <si>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</si>
  <si>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</si>
  <si>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</si>
  <si>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</si>
  <si>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</si>
  <si>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</si>
  <si>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</si>
  <si>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</si>
  <si>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</si>
  <si>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</si>
  <si>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</si>
  <si>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</si>
  <si>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</si>
  <si>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</si>
  <si>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</si>
  <si>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</si>
  <si>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</si>
  <si>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</si>
  <si>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</si>
  <si>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</si>
  <si>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</si>
  <si>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</si>
  <si>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</si>
  <si>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</si>
  <si>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</si>
  <si>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</si>
  <si>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</si>
  <si>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</si>
  <si>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</si>
  <si>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</si>
  <si>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</si>
  <si>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</si>
  <si>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</si>
  <si>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</si>
  <si>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</si>
  <si>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</si>
  <si>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</si>
  <si>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</si>
  <si>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</si>
  <si>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</si>
  <si>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</si>
  <si>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</si>
  <si>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</si>
  <si>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</si>
  <si>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</si>
  <si>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</si>
  <si>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</si>
  <si>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</si>
  <si>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</si>
  <si>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</si>
  <si>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</si>
  <si>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</si>
  <si>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</si>
  <si>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</si>
  <si>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</si>
  <si>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</si>
  <si>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</si>
  <si>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</si>
  <si>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</si>
  <si>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</si>
  <si>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</si>
  <si>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</si>
  <si>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</si>
  <si>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</si>
  <si>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</si>
  <si>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</si>
  <si>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</si>
  <si>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</si>
  <si>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</si>
  <si>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</si>
  <si>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</si>
  <si>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</si>
  <si>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</si>
  <si>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</si>
  <si>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</si>
  <si>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</si>
  <si>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</si>
  <si>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</si>
  <si>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</si>
  <si>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</si>
  <si>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</si>
  <si>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</si>
  <si>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</si>
  <si>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</si>
  <si>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</si>
  <si>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</si>
  <si>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</si>
  <si>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</si>
  <si>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</si>
  <si>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</si>
  <si>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</si>
  <si>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</si>
  <si>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</si>
  <si>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</si>
  <si>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</si>
  <si>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</si>
  <si>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</si>
  <si>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</si>
  <si>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</si>
  <si>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</si>
  <si>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</si>
  <si>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</si>
  <si>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</si>
  <si>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</si>
  <si>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</si>
  <si>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</si>
  <si>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</si>
  <si>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</si>
  <si>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</si>
  <si>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</si>
  <si>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</si>
  <si>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</si>
  <si>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</si>
  <si>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</si>
  <si>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</si>
  <si>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</si>
  <si>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</si>
  <si>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</si>
  <si>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</si>
  <si>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</si>
  <si>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</si>
  <si>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</si>
  <si>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</si>
  <si>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</si>
  <si>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</si>
  <si>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</si>
  <si>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</si>
  <si>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</si>
  <si>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</si>
  <si>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</si>
  <si>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</si>
  <si>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</si>
  <si>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</si>
  <si>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</si>
  <si>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</si>
  <si>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</si>
  <si>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</si>
  <si>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</si>
  <si>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</si>
  <si>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</si>
  <si>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</si>
  <si>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</si>
  <si>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</si>
  <si>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</si>
  <si>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</si>
  <si>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</si>
  <si>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</si>
  <si>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</si>
  <si>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</si>
  <si>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</si>
  <si>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</si>
  <si>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</si>
  <si>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</si>
  <si>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</si>
  <si>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</si>
  <si>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</si>
  <si>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</si>
  <si>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</si>
  <si>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</si>
  <si>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</si>
  <si>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</si>
  <si>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</si>
  <si>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</si>
  <si>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</si>
  <si>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</si>
  <si>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</si>
  <si>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</si>
  <si>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</si>
  <si>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</si>
  <si>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</si>
  <si>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</si>
  <si>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</si>
  <si>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</si>
  <si>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</si>
  <si>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</si>
  <si>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</si>
  <si>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</si>
  <si>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</si>
  <si>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</si>
  <si>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</si>
  <si>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</si>
  <si>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</si>
  <si>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</si>
  <si>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</si>
  <si>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</si>
  <si>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</si>
  <si>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</si>
  <si>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</si>
  <si>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</si>
  <si>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</si>
  <si>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</si>
  <si>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</si>
  <si>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</si>
  <si>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</si>
  <si>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</si>
  <si>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</si>
  <si>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</si>
  <si>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</si>
  <si>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</si>
  <si>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</si>
  <si>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</si>
  <si>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</si>
  <si>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</si>
  <si>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</si>
  <si>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</si>
  <si>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</si>
  <si>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</si>
  <si>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</si>
  <si>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</si>
  <si>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</si>
  <si>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</si>
  <si>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</si>
  <si>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</si>
  <si>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</si>
  <si>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</si>
  <si>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</si>
  <si>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</si>
  <si>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</si>
  <si>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</si>
  <si>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</si>
  <si>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</si>
  <si>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</si>
  <si>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</si>
  <si>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</si>
  <si>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</si>
  <si>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</si>
  <si>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</si>
  <si>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</si>
  <si>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</si>
  <si>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</si>
  <si>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</si>
  <si>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</si>
  <si>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</si>
  <si>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</si>
  <si>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</si>
  <si>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</si>
  <si>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</si>
  <si>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</si>
  <si>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</si>
  <si>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</si>
  <si>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</si>
  <si>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</si>
  <si>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</si>
  <si>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</si>
  <si>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</si>
  <si>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</si>
  <si>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</si>
  <si>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</si>
  <si>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</si>
  <si>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</si>
  <si>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</si>
  <si>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</si>
  <si>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</si>
  <si>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</si>
  <si>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</si>
  <si>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</si>
  <si>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</si>
  <si>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</si>
  <si>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</si>
  <si>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</si>
  <si>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</si>
  <si>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</si>
  <si>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</si>
  <si>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</si>
  <si>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</si>
  <si>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</si>
  <si>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</si>
  <si>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</si>
  <si>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</si>
  <si>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</si>
  <si>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</si>
  <si>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</si>
  <si>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</si>
  <si>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</si>
  <si>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</si>
  <si>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</si>
  <si>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</si>
  <si>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</si>
  <si>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</si>
  <si>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</si>
  <si>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</si>
  <si>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</si>
  <si>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</si>
  <si>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</si>
  <si>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</si>
  <si>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</si>
  <si>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</si>
  <si>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</si>
  <si>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</si>
  <si>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</si>
  <si>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</si>
  <si>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</si>
  <si>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</si>
  <si>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</si>
  <si>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</si>
  <si>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</si>
  <si>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</si>
  <si>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</si>
  <si>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</si>
  <si>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</si>
  <si>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</si>
  <si>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</si>
  <si>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</si>
  <si>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</si>
  <si>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</si>
  <si>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</si>
  <si>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</si>
  <si>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</si>
  <si>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</si>
  <si>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</si>
  <si>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</si>
  <si>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</si>
  <si>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</si>
  <si>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</si>
  <si>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</si>
  <si>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</si>
  <si>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</si>
  <si>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</si>
  <si>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</si>
  <si>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</si>
  <si>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</si>
  <si>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</si>
  <si>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</si>
  <si>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</si>
  <si>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</si>
  <si>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</si>
  <si>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</si>
  <si>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</si>
  <si>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</si>
  <si>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</si>
  <si>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</si>
  <si>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</si>
  <si>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</si>
  <si>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</si>
  <si>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</si>
  <si>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</si>
  <si>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</si>
  <si>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</si>
  <si>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</si>
  <si>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</si>
  <si>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</si>
  <si>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</si>
  <si>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</si>
  <si>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</si>
  <si>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</si>
  <si>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</si>
  <si>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</si>
  <si>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</si>
  <si>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</si>
  <si>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</si>
  <si>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</si>
  <si>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</si>
  <si>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</si>
  <si>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</si>
  <si>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</si>
  <si>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</si>
  <si>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</si>
  <si>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</si>
  <si>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</si>
  <si>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</si>
  <si>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</si>
  <si>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</si>
  <si>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</si>
  <si>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</si>
  <si>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</si>
  <si>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</si>
  <si>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</si>
  <si>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</si>
  <si>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</si>
  <si>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</si>
  <si>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</si>
  <si>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</si>
  <si>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</si>
  <si>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</si>
  <si>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</si>
  <si>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</si>
  <si>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</si>
  <si>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</si>
  <si>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</si>
  <si>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</si>
  <si>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</si>
  <si>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</si>
  <si>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</si>
  <si>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</si>
  <si>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</si>
  <si>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</si>
  <si>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</si>
  <si>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</si>
  <si>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</si>
  <si>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</si>
  <si>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</si>
  <si>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</si>
  <si>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</si>
  <si>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</si>
  <si>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</si>
  <si>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</si>
  <si>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</si>
  <si>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</si>
  <si>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</si>
  <si>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</si>
  <si>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</si>
  <si>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</si>
  <si>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</si>
  <si>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</si>
  <si>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</si>
  <si>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</si>
  <si>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</si>
  <si>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</si>
  <si>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</si>
  <si>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</si>
  <si>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</si>
  <si>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</si>
  <si>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</si>
  <si>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</si>
  <si>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</si>
  <si>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</si>
  <si>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</si>
  <si>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</si>
  <si>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</si>
  <si>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</si>
  <si>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</si>
  <si>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</si>
  <si>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</si>
  <si>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</si>
  <si>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</si>
  <si>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</si>
  <si>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</si>
  <si>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</si>
  <si>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</si>
  <si>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</si>
  <si>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</si>
  <si>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</si>
  <si>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</si>
  <si>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</si>
  <si>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</si>
  <si>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</si>
  <si>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</si>
  <si>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</si>
  <si>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</si>
  <si>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</si>
  <si>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</si>
  <si>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</si>
  <si>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</si>
  <si>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</si>
  <si>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</si>
  <si>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</si>
  <si>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</si>
  <si>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</si>
  <si>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</si>
  <si>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</si>
  <si>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</si>
  <si>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</si>
  <si>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</si>
  <si>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</si>
  <si>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</si>
  <si>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</si>
  <si>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</si>
  <si>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</si>
  <si>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</si>
  <si>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</si>
  <si>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</si>
  <si>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</si>
  <si>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</si>
  <si>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</si>
  <si>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</si>
  <si>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</si>
  <si>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</si>
  <si>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</si>
  <si>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</si>
  <si>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</si>
  <si>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</si>
  <si>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</si>
  <si>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</si>
  <si>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</si>
  <si>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</si>
  <si>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</si>
  <si>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</si>
  <si>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</si>
  <si>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</si>
  <si>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</si>
  <si>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</si>
  <si>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</si>
  <si>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</si>
  <si>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</si>
  <si>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</si>
  <si>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</si>
  <si>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</si>
  <si>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</si>
  <si>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</si>
  <si>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</si>
  <si>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</si>
  <si>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</si>
  <si>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</si>
  <si>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</si>
  <si>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</si>
  <si>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</si>
  <si>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</si>
  <si>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</si>
  <si>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</si>
  <si>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</si>
  <si>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</si>
  <si>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</si>
  <si>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</si>
  <si>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</si>
  <si>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</si>
  <si>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</si>
  <si>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</si>
  <si>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</si>
  <si>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</si>
  <si>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</si>
  <si>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</si>
  <si>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</si>
  <si>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</si>
  <si>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</si>
  <si>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</si>
  <si>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</si>
  <si>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</si>
  <si>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</si>
  <si>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</si>
  <si>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</si>
  <si>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</si>
  <si>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</si>
  <si>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</si>
  <si>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</si>
  <si>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</si>
  <si>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</si>
  <si>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</si>
  <si>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</si>
  <si>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</si>
  <si>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</si>
  <si>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</si>
  <si>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</si>
  <si>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</si>
  <si>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</si>
  <si>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</si>
  <si>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</si>
  <si>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</si>
  <si>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</si>
  <si>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</si>
  <si>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</si>
  <si>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</si>
  <si>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</si>
  <si>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</si>
  <si>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</si>
  <si>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</si>
  <si>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</si>
  <si>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</si>
  <si>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</si>
  <si>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</si>
  <si>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</si>
  <si>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</si>
  <si>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</si>
  <si>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</si>
  <si>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</si>
  <si>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</si>
  <si>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</si>
  <si>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</si>
  <si>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</si>
  <si>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</si>
  <si>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</si>
  <si>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</si>
  <si>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</si>
  <si>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</si>
  <si>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</si>
  <si>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</si>
  <si>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</si>
  <si>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</si>
  <si>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</si>
  <si>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</si>
  <si>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</si>
  <si>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</si>
  <si>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</si>
  <si>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</si>
  <si>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</si>
  <si>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</si>
  <si>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</si>
  <si>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</si>
  <si>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</si>
  <si>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</si>
  <si>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</si>
  <si>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</si>
  <si>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</si>
  <si>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</si>
  <si>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</si>
  <si>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</si>
  <si>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</si>
  <si>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</si>
  <si>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</si>
  <si>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</si>
  <si>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</si>
  <si>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</si>
  <si>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</si>
  <si>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</si>
  <si>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</si>
  <si>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</si>
  <si>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</si>
  <si>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</si>
  <si>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</si>
  <si>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</si>
  <si>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</si>
  <si>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</si>
  <si>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</si>
  <si>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</si>
  <si>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</si>
  <si>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</si>
  <si>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</si>
  <si>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</si>
  <si>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</si>
  <si>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</si>
  <si>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</si>
  <si>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</si>
  <si>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</si>
  <si>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</si>
  <si>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</si>
  <si>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</si>
  <si>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</si>
  <si>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</si>
  <si>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</si>
  <si>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</si>
  <si>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</si>
  <si>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</si>
  <si>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</si>
  <si>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</si>
  <si>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</si>
  <si>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</si>
  <si>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</si>
  <si>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</si>
  <si>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</si>
  <si>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</si>
  <si>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</si>
  <si>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</si>
  <si>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</si>
  <si>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</si>
  <si>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</si>
  <si>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</si>
  <si>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</si>
  <si>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</si>
  <si>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</si>
  <si>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</si>
  <si>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</si>
  <si>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</si>
  <si>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</si>
  <si>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</si>
  <si>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</si>
  <si>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</si>
  <si>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</si>
  <si>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</si>
  <si>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</si>
  <si>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</si>
  <si>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</si>
  <si>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</si>
  <si>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</si>
  <si>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</si>
  <si>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</si>
  <si>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</si>
  <si>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</si>
  <si>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</si>
  <si>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</si>
  <si>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</si>
  <si>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</si>
  <si>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</si>
  <si>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</si>
  <si>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</si>
  <si>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</si>
  <si>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</si>
  <si>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</si>
  <si>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</si>
  <si>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</si>
  <si>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</si>
  <si>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</si>
  <si>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</si>
  <si>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</si>
  <si>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</si>
  <si>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</si>
  <si>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</si>
  <si>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</si>
  <si>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</si>
  <si>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</si>
  <si>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</si>
  <si>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</si>
  <si>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</si>
  <si>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</si>
  <si>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</si>
  <si>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</si>
  <si>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</si>
  <si>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</si>
  <si>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</si>
  <si>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</si>
  <si>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</si>
  <si>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</si>
  <si>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</si>
  <si>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</si>
  <si>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</si>
  <si>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</si>
  <si>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</si>
  <si>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</si>
  <si>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</si>
  <si>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</si>
  <si>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</si>
  <si>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</si>
  <si>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</si>
  <si>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</si>
  <si>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</si>
  <si>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</si>
  <si>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</si>
  <si>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</si>
  <si>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</si>
  <si>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</si>
  <si>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</si>
  <si>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</si>
  <si>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</si>
  <si>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</si>
  <si>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</si>
  <si>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</si>
  <si>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</si>
  <si>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</si>
  <si>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</si>
  <si>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</si>
  <si>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</si>
  <si>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</si>
  <si>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</si>
  <si>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</si>
  <si>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</si>
  <si>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</si>
  <si>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</si>
  <si>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</si>
  <si>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</si>
  <si>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</si>
  <si>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</si>
  <si>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</si>
  <si>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</si>
  <si>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</si>
  <si>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</si>
  <si>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</si>
  <si>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</si>
  <si>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</si>
  <si>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</si>
  <si>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</si>
  <si>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</si>
  <si>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</si>
  <si>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</si>
  <si>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</si>
  <si>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</si>
  <si>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</si>
  <si>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</si>
  <si>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</si>
  <si>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</si>
  <si>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</si>
  <si>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</si>
  <si>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</si>
  <si>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</si>
  <si>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</si>
  <si>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</si>
  <si>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</si>
  <si>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</si>
  <si>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</si>
  <si>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</si>
  <si>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</si>
  <si>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</si>
  <si>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</si>
  <si>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</si>
  <si>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</si>
  <si>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</si>
  <si>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</si>
  <si>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</si>
  <si>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</si>
  <si>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</si>
  <si>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</si>
  <si>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</si>
  <si>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</si>
  <si>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</si>
  <si>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</si>
  <si>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</si>
  <si>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</si>
  <si>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</si>
  <si>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</si>
  <si>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</si>
  <si>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</si>
  <si>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</si>
  <si>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</si>
  <si>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</si>
  <si>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</si>
  <si>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</si>
  <si>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</si>
  <si>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</si>
  <si>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</si>
  <si>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</si>
  <si>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</si>
  <si>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</si>
  <si>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</si>
  <si>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</si>
  <si>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</si>
  <si>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</si>
  <si>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</si>
  <si>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</si>
  <si>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</si>
  <si>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</si>
  <si>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</si>
  <si>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</si>
  <si>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</si>
  <si>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</si>
  <si>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</si>
  <si>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</si>
  <si>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</si>
  <si>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</si>
  <si>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</si>
  <si>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</si>
  <si>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</si>
  <si>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</si>
  <si>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</si>
  <si>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</si>
  <si>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</si>
  <si>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</si>
  <si>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</si>
  <si>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</si>
  <si>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</si>
  <si>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</si>
  <si>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</si>
  <si>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</si>
  <si>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</si>
  <si>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</si>
  <si>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</si>
  <si>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</si>
  <si>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</si>
  <si>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</si>
  <si>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</si>
  <si>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</si>
  <si>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</si>
  <si>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</si>
  <si>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</si>
  <si>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</si>
  <si>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</si>
  <si>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</si>
  <si>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</si>
  <si>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</si>
  <si>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</si>
  <si>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</si>
  <si>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</si>
  <si>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</si>
  <si>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</si>
  <si>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</si>
  <si>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</si>
  <si>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</si>
  <si>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</si>
  <si>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</si>
  <si>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</si>
  <si>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</si>
  <si>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</si>
  <si>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</si>
  <si>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</si>
  <si>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</si>
  <si>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</si>
  <si>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</si>
  <si>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</si>
  <si>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</si>
  <si>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</si>
  <si>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</si>
  <si>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</si>
  <si>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</si>
  <si>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</si>
  <si>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</si>
  <si>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</si>
  <si>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</si>
  <si>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</si>
  <si>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</si>
  <si>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</si>
  <si>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</si>
  <si>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</si>
  <si>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</si>
  <si>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</si>
  <si>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</si>
  <si>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</si>
  <si>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</si>
  <si>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</si>
  <si>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</si>
  <si>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</si>
  <si>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</si>
  <si>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</si>
  <si>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</si>
  <si>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</si>
  <si>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</si>
  <si>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</si>
  <si>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</si>
  <si>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</si>
  <si>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</si>
  <si>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</si>
  <si>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</si>
  <si>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</si>
  <si>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</si>
  <si>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</si>
  <si>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</si>
  <si>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</si>
  <si>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</si>
  <si>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</si>
  <si>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</si>
  <si>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</si>
  <si>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</si>
  <si>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</si>
  <si>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</si>
  <si>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</si>
  <si>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</si>
  <si>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</si>
  <si>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</si>
  <si>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</si>
  <si>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</si>
  <si>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</si>
  <si>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</si>
  <si>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</si>
  <si>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</si>
  <si>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</si>
  <si>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</si>
  <si>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</si>
  <si>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</si>
  <si>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</si>
  <si>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</si>
  <si>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</si>
  <si>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</si>
  <si>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</si>
  <si>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</si>
  <si>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</si>
  <si>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</si>
  <si>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</si>
  <si>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</si>
  <si>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</si>
  <si>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</si>
  <si>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</si>
  <si>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</si>
  <si>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</si>
  <si>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</si>
  <si>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</si>
  <si>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</si>
  <si>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</si>
  <si>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</si>
  <si>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</si>
  <si>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</si>
  <si>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</si>
  <si>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</si>
  <si>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</si>
  <si>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</si>
  <si>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</si>
  <si>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</si>
  <si>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</si>
  <si>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</si>
  <si>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</si>
  <si>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</si>
  <si>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</si>
  <si>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</si>
  <si>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</si>
  <si>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</si>
  <si>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</si>
  <si>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</si>
  <si>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</si>
  <si>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</si>
  <si>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</si>
  <si>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</si>
  <si>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</si>
  <si>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</si>
  <si>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</si>
  <si>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</si>
  <si>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</si>
  <si>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</si>
  <si>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</si>
  <si>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</si>
  <si>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</si>
  <si>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</si>
  <si>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</si>
  <si>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</si>
  <si>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</si>
  <si>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</si>
  <si>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</si>
  <si>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</si>
  <si>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</si>
  <si>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</si>
  <si>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</si>
  <si>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</si>
  <si>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</si>
  <si>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</si>
  <si>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</si>
  <si>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</si>
  <si>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</si>
  <si>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</si>
  <si>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</si>
  <si>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</si>
  <si>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</si>
  <si>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</si>
  <si>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</si>
  <si>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</si>
  <si>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</si>
  <si>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</si>
  <si>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</si>
  <si>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</si>
  <si>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</si>
  <si>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</si>
  <si>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</si>
  <si>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</si>
  <si>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</si>
  <si>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</si>
  <si>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</si>
  <si>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</si>
  <si>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</si>
  <si>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</si>
  <si>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</si>
  <si>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</si>
  <si>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</si>
  <si>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</si>
  <si>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</si>
  <si>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</si>
  <si>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</si>
  <si>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</si>
  <si>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</si>
  <si>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</si>
  <si>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</si>
  <si>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</si>
  <si>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</si>
  <si>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</si>
  <si>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</si>
  <si>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</si>
  <si>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</si>
  <si>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</si>
  <si>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</si>
  <si>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</si>
  <si>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</si>
  <si>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</si>
  <si>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</si>
  <si>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</si>
  <si>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</si>
  <si>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</si>
  <si>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</si>
  <si>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</si>
  <si>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</si>
  <si>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</si>
  <si>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</si>
  <si>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</si>
  <si>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</si>
  <si>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</si>
  <si>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</si>
  <si>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</si>
  <si>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</si>
  <si>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</si>
  <si>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</si>
  <si>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</si>
  <si>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</si>
  <si>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</si>
  <si>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</si>
  <si>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</si>
  <si>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</si>
  <si>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</si>
  <si>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</si>
  <si>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</si>
  <si>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</si>
  <si>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</si>
  <si>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</si>
  <si>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</si>
  <si>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</si>
  <si>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</si>
  <si>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</si>
  <si>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</si>
  <si>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</si>
  <si>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</si>
  <si>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</si>
  <si>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</si>
  <si>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</si>
  <si>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</si>
  <si>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</si>
  <si>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</si>
  <si>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</si>
  <si>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</si>
  <si>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</si>
  <si>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</si>
  <si>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</si>
  <si>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</si>
  <si>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</si>
  <si>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</si>
  <si>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</si>
  <si>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</si>
  <si>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</si>
  <si>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</si>
  <si>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</si>
  <si>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</si>
  <si>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</si>
  <si>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</si>
  <si>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</si>
  <si>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</si>
  <si>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</si>
  <si>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</si>
  <si>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</si>
  <si>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</si>
  <si>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</si>
  <si>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</si>
  <si>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</si>
  <si>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</si>
  <si>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</si>
  <si>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</si>
  <si>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</si>
  <si>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</si>
  <si>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</si>
  <si>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</si>
  <si>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</si>
  <si>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</si>
  <si>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</si>
  <si>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</si>
  <si>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</si>
  <si>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</si>
  <si>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</si>
  <si>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</si>
  <si>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</si>
  <si>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</si>
  <si>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</si>
  <si>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</si>
  <si>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</si>
  <si>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</si>
  <si>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</si>
  <si>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</si>
  <si>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</si>
  <si>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</si>
  <si>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</si>
  <si>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</si>
  <si>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</si>
  <si>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</si>
  <si>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</si>
  <si>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</si>
  <si>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</si>
  <si>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</si>
  <si>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</si>
  <si>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</si>
  <si>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</si>
  <si>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</si>
  <si>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</si>
  <si>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</si>
  <si>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</si>
  <si>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</si>
  <si>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</si>
  <si>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</si>
  <si>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</si>
  <si>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</si>
  <si>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</si>
  <si>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</si>
  <si>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</si>
  <si>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</si>
  <si>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</si>
  <si>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</si>
  <si>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</si>
  <si>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</si>
  <si>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</si>
  <si>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</si>
  <si>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</si>
  <si>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</si>
  <si>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</si>
  <si>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</si>
  <si>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</si>
  <si>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</si>
  <si>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</si>
  <si>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</si>
  <si>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</si>
  <si>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</si>
  <si>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</si>
  <si>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</si>
  <si>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</si>
  <si>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</si>
  <si>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</si>
  <si>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</si>
  <si>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</si>
  <si>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</si>
  <si>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</si>
  <si>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</si>
  <si>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</si>
  <si>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</si>
  <si>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</si>
  <si>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</si>
  <si>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</si>
  <si>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</si>
  <si>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</si>
  <si>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</si>
  <si>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</si>
  <si>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</si>
  <si>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</si>
  <si>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</si>
  <si>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</si>
  <si>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</si>
  <si>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</si>
  <si>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</si>
  <si>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</si>
  <si>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</si>
  <si>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</si>
  <si>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</si>
  <si>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</si>
  <si>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</si>
  <si>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</si>
  <si>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</si>
  <si>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</si>
  <si>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</si>
  <si>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</si>
  <si>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</si>
  <si>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</si>
  <si>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</si>
  <si>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</si>
  <si>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</si>
  <si>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</si>
  <si>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</si>
  <si>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</si>
  <si>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</si>
  <si>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</si>
  <si>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</si>
  <si>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</si>
  <si>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</si>
  <si>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</si>
  <si>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</si>
  <si>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</si>
  <si>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</si>
  <si>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</si>
  <si>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</si>
  <si>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</si>
  <si>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</si>
  <si>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</si>
  <si>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</si>
  <si>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</si>
  <si>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</si>
  <si>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</si>
  <si>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</si>
  <si>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</si>
  <si>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</si>
  <si>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</si>
  <si>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</si>
  <si>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</si>
  <si>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</si>
  <si>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</si>
  <si>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</si>
  <si>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</si>
  <si>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</si>
  <si>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</si>
  <si>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</si>
  <si>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</si>
  <si>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</si>
  <si>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</si>
  <si>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</si>
  <si>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</si>
  <si>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</si>
  <si>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</si>
  <si>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</si>
  <si>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</si>
  <si>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</si>
  <si>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</si>
  <si>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</si>
  <si>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</si>
  <si>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</si>
  <si>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</si>
  <si>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</si>
  <si>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</si>
  <si>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</si>
  <si>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</si>
  <si>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</si>
  <si>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</si>
  <si>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</si>
  <si>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</si>
  <si>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</si>
  <si>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</si>
  <si>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</si>
  <si>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</si>
  <si>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</si>
  <si>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</si>
  <si>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</si>
  <si>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</si>
  <si>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</si>
  <si>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</si>
  <si>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</si>
  <si>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</si>
  <si>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</si>
  <si>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</si>
  <si>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</si>
  <si>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</si>
  <si>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</si>
  <si>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</si>
  <si>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</si>
  <si>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</si>
  <si>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</si>
  <si>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</si>
  <si>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</si>
  <si>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</si>
  <si>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</si>
  <si>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</si>
  <si>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</si>
  <si>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</si>
  <si>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</si>
  <si>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</si>
  <si>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</si>
  <si>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</si>
  <si>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</si>
  <si>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</si>
  <si>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</si>
  <si>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</si>
  <si>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</si>
  <si>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</si>
  <si>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</si>
  <si>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</si>
  <si>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</si>
  <si>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</si>
  <si>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</si>
  <si>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</si>
  <si>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</si>
  <si>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</si>
  <si>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</si>
  <si>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</si>
  <si>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</si>
  <si>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</si>
  <si>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</si>
  <si>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</si>
  <si>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</si>
  <si>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</si>
  <si>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</si>
  <si>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</si>
  <si>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</si>
  <si>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</si>
  <si>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</si>
  <si>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</si>
  <si>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</si>
  <si>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</si>
  <si>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</si>
  <si>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</si>
  <si>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</si>
  <si>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</si>
  <si>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</si>
  <si>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</si>
  <si>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</si>
  <si>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</si>
  <si>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</si>
  <si>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</si>
  <si>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</si>
  <si>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</si>
  <si>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</si>
  <si>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</si>
  <si>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</si>
  <si>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</si>
  <si>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</si>
  <si>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</si>
  <si>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</si>
  <si>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</si>
  <si>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</si>
  <si>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</si>
  <si>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</si>
  <si>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</si>
  <si>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</si>
  <si>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</si>
  <si>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</si>
  <si>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</si>
  <si>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</si>
  <si>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</si>
  <si>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</si>
  <si>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</si>
  <si>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</si>
  <si>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</si>
  <si>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</si>
  <si>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</si>
  <si>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</si>
  <si>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</si>
  <si>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</si>
  <si>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</si>
  <si>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</si>
  <si>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</si>
  <si>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</si>
  <si>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</si>
  <si>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</si>
  <si>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</si>
  <si>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</si>
  <si>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</si>
  <si>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</si>
  <si>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</si>
  <si>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</si>
  <si>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</si>
  <si>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</si>
  <si>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</si>
  <si>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</si>
  <si>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</si>
  <si>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</si>
  <si>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</si>
  <si>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</si>
  <si>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</si>
  <si>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</si>
  <si>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</si>
  <si>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</si>
  <si>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</si>
  <si>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</si>
  <si>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</si>
  <si>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</si>
  <si>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</si>
  <si>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</si>
  <si>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</si>
  <si>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</si>
  <si>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</si>
  <si>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</si>
  <si>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</si>
  <si>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</si>
  <si>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</si>
  <si>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</si>
  <si>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</si>
  <si>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</si>
  <si>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</si>
  <si>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</si>
  <si>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</si>
  <si>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</si>
  <si>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</si>
  <si>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</si>
  <si>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</si>
  <si>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</si>
  <si>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</si>
  <si>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</si>
  <si>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</si>
  <si>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</si>
  <si>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</si>
  <si>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</si>
  <si>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</si>
  <si>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</si>
  <si>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</si>
  <si>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</si>
  <si>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</si>
  <si>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</si>
  <si>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</si>
  <si>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</si>
  <si>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</si>
  <si>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</si>
  <si>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</si>
  <si>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</si>
  <si>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</si>
  <si>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</si>
  <si>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</si>
  <si>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</si>
  <si>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</si>
  <si>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</si>
  <si>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</si>
  <si>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</si>
  <si>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</si>
  <si>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</si>
  <si>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</si>
  <si>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</si>
  <si>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</si>
  <si>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</si>
  <si>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</si>
  <si>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</si>
  <si>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</si>
  <si>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</si>
  <si>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</si>
  <si>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</si>
  <si>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</si>
  <si>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</si>
  <si>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</si>
  <si>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</si>
  <si>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</si>
  <si>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</si>
  <si>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</si>
  <si>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</si>
  <si>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</si>
  <si>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</si>
  <si>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</si>
  <si>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</si>
  <si>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</si>
  <si>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</si>
  <si>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</si>
  <si>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</si>
  <si>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</si>
  <si>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</si>
  <si>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</si>
  <si>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</si>
  <si>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</si>
  <si>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</si>
  <si>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</si>
  <si>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</si>
  <si>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</si>
  <si>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</si>
  <si>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</si>
  <si>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</si>
  <si>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</si>
  <si>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</si>
  <si>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</si>
  <si>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</si>
  <si>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</si>
  <si>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</si>
  <si>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</si>
  <si>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</si>
  <si>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</si>
  <si>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</si>
  <si>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</si>
  <si>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</si>
  <si>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</si>
  <si>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</si>
  <si>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</si>
  <si>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</si>
  <si>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</si>
  <si>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</si>
  <si>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</si>
  <si>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</si>
  <si>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</si>
  <si>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</si>
  <si>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</si>
  <si>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</si>
  <si>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</si>
  <si>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</si>
  <si>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</si>
  <si>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</si>
  <si>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</si>
  <si>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</si>
  <si>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</si>
  <si>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</si>
  <si>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</si>
  <si>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</si>
  <si>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</si>
  <si>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</si>
  <si>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</si>
  <si>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</si>
  <si>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</si>
  <si>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</si>
  <si>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</si>
  <si>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</si>
  <si>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</si>
  <si>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</si>
  <si>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</si>
  <si>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</si>
  <si>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</si>
  <si>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</si>
  <si>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</si>
  <si>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</si>
  <si>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</si>
  <si>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</si>
  <si>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</si>
  <si>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</si>
  <si>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</si>
  <si>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</si>
  <si>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</si>
  <si>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</si>
  <si>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</si>
  <si>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</si>
  <si>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</si>
  <si>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</si>
  <si>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</si>
  <si>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</si>
  <si>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</si>
  <si>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</si>
  <si>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</si>
  <si>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</si>
  <si>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</si>
  <si>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</si>
  <si>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</si>
  <si>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</si>
  <si>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</si>
  <si>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</si>
  <si>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</si>
  <si>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</si>
  <si>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</si>
  <si>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</si>
  <si>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</si>
  <si>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</si>
  <si>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</si>
  <si>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</si>
  <si>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</si>
  <si>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</si>
  <si>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</si>
  <si>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</si>
  <si>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</si>
  <si>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</si>
  <si>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</si>
  <si>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</si>
  <si>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</si>
  <si>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</si>
  <si>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</si>
  <si>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</si>
  <si>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</si>
  <si>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</si>
  <si>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</si>
  <si>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</si>
  <si>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</si>
  <si>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</si>
  <si>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</si>
  <si>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</si>
  <si>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</si>
  <si>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</si>
  <si>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</si>
  <si>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</si>
  <si>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</si>
  <si>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</si>
  <si>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</si>
  <si>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</si>
  <si>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</si>
  <si>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</si>
  <si>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</si>
  <si>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</si>
  <si>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</si>
  <si>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</si>
  <si>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</si>
  <si>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</si>
  <si>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</si>
  <si>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</si>
  <si>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</si>
  <si>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</si>
  <si>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</si>
  <si>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</si>
  <si>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</si>
  <si>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</si>
  <si>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</si>
  <si>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</si>
  <si>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</si>
  <si>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</si>
  <si>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</si>
  <si>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</si>
  <si>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</si>
  <si>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</si>
  <si>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</si>
  <si>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</si>
  <si>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</si>
  <si>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</si>
  <si>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</si>
  <si>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</si>
  <si>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</si>
  <si>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</si>
  <si>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</si>
  <si>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</si>
  <si>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</si>
  <si>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</si>
  <si>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</si>
  <si>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</si>
  <si>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</si>
  <si>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</si>
  <si>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</si>
  <si>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</si>
  <si>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</si>
  <si>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</si>
  <si>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</si>
  <si>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</si>
  <si>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</si>
  <si>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</si>
  <si>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</si>
  <si>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</si>
  <si>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</si>
  <si>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</si>
  <si>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</si>
  <si>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</si>
  <si>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</si>
  <si>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</si>
  <si>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</si>
  <si>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</si>
  <si>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</si>
  <si>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</si>
  <si>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</si>
  <si>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</si>
  <si>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</si>
  <si>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</si>
  <si>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</si>
  <si>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</si>
  <si>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</si>
  <si>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</si>
  <si>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</si>
  <si>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</si>
  <si>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</si>
  <si>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</si>
  <si>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</si>
  <si>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</si>
  <si>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</si>
  <si>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</si>
  <si>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</si>
  <si>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</si>
  <si>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</si>
  <si>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</si>
  <si>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</si>
  <si>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</si>
  <si>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</si>
  <si>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</si>
  <si>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</si>
  <si>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</si>
  <si>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</si>
  <si>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</si>
  <si>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</si>
  <si>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</si>
  <si>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</si>
  <si>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</si>
  <si>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</si>
  <si>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</si>
  <si>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</si>
  <si>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</si>
  <si>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</si>
  <si>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</si>
  <si>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</si>
  <si>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</si>
  <si>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</si>
  <si>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</si>
  <si>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</si>
  <si>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</si>
  <si>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</si>
  <si>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</si>
  <si>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</si>
  <si>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</si>
  <si>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</si>
  <si>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</si>
  <si>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</si>
  <si>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</si>
  <si>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</si>
  <si>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</si>
  <si>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</si>
  <si>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</si>
  <si>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</si>
  <si>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</si>
  <si>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</si>
  <si>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</si>
  <si>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</si>
  <si>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</si>
  <si>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</si>
  <si>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</si>
  <si>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</si>
  <si>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</si>
  <si>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</si>
  <si>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</si>
  <si>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</si>
  <si>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</si>
  <si>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</si>
  <si>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</si>
  <si>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</si>
  <si>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</si>
  <si>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</si>
  <si>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</si>
  <si>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</si>
  <si>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</si>
  <si>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</si>
  <si>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</si>
  <si>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</si>
  <si>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</si>
  <si>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</si>
  <si>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</si>
  <si>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</si>
  <si>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</si>
  <si>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</si>
  <si>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</si>
  <si>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</si>
  <si>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</si>
  <si>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</si>
  <si>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</si>
  <si>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</si>
  <si>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</si>
  <si>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</si>
  <si>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</si>
  <si>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</si>
  <si>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</si>
  <si>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</si>
  <si>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</si>
  <si>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</si>
  <si>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</si>
  <si>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</si>
  <si>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</si>
  <si>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</si>
  <si>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</si>
  <si>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</si>
  <si>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</si>
  <si>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</si>
  <si>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</si>
  <si>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</si>
  <si>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</si>
  <si>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</si>
  <si>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</si>
  <si>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</si>
  <si>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</si>
  <si>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</si>
  <si>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</si>
  <si>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</si>
  <si>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</si>
  <si>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</si>
  <si>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</si>
  <si>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</si>
  <si>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</si>
  <si>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</si>
  <si>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</si>
  <si>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</si>
  <si>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</si>
  <si>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</si>
  <si>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</si>
  <si>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</si>
  <si>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</si>
  <si>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</si>
  <si>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</si>
  <si>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</si>
  <si>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</si>
  <si>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</si>
  <si>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</si>
  <si>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</si>
  <si>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</si>
  <si>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</si>
  <si>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</si>
  <si>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</si>
  <si>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</si>
  <si>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</si>
  <si>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</si>
  <si>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</si>
  <si>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</si>
  <si>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</si>
  <si>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</si>
  <si>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</si>
  <si>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</si>
  <si>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</si>
  <si>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</si>
  <si>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</si>
  <si>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</si>
  <si>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</si>
  <si>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</si>
  <si>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</si>
  <si>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</si>
  <si>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</si>
  <si>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</si>
  <si>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</si>
  <si>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</si>
  <si>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</si>
  <si>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</si>
  <si>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</si>
  <si>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</si>
  <si>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</si>
  <si>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</si>
  <si>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</si>
  <si>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</si>
  <si>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</si>
  <si>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</si>
  <si>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</si>
  <si>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</si>
  <si>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</si>
  <si>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</si>
  <si>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</si>
  <si>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</si>
  <si>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</si>
  <si>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</si>
  <si>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</si>
  <si>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</si>
  <si>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</si>
  <si>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</si>
  <si>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</si>
  <si>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</si>
  <si>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</si>
  <si>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</si>
  <si>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</si>
  <si>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</si>
  <si>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</si>
  <si>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</si>
  <si>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</si>
  <si>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</si>
  <si>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</si>
  <si>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</si>
  <si>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</si>
  <si>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</si>
  <si>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</si>
  <si>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</si>
  <si>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</si>
  <si>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</si>
  <si>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</si>
  <si>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</si>
  <si>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</si>
  <si>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</si>
  <si>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</si>
  <si>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</si>
  <si>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</si>
  <si>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</si>
  <si>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</si>
  <si>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</si>
  <si>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</si>
  <si>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</si>
  <si>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</si>
  <si>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</si>
  <si>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</si>
  <si>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</si>
  <si>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</si>
  <si>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</si>
  <si>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</si>
  <si>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</si>
  <si>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</si>
  <si>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</si>
  <si>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</si>
  <si>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</si>
  <si>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</si>
  <si>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</si>
  <si>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</si>
  <si>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</si>
  <si>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</si>
  <si>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</si>
  <si>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</si>
  <si>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</si>
  <si>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</si>
  <si>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</si>
  <si>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</si>
  <si>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</si>
  <si>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</si>
  <si>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</si>
  <si>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</si>
  <si>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</si>
  <si>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</si>
  <si>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</si>
  <si>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</si>
  <si>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</si>
  <si>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</si>
  <si>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</si>
  <si>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</si>
  <si>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</si>
  <si>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</si>
  <si>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</si>
  <si>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</si>
  <si>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</si>
  <si>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</si>
  <si>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</si>
  <si>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</si>
  <si>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</si>
  <si>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</si>
  <si>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</si>
  <si>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</si>
  <si>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</si>
  <si>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</si>
  <si>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</si>
  <si>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</si>
  <si>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</si>
  <si>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</si>
  <si>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</si>
  <si>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</si>
  <si>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</si>
  <si>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</si>
  <si>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</si>
  <si>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</si>
  <si>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</si>
  <si>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</si>
  <si>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</si>
  <si>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</si>
  <si>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</si>
  <si>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</si>
  <si>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</si>
  <si>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</si>
  <si>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</si>
  <si>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</si>
  <si>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</si>
  <si>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</si>
  <si>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</si>
  <si>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</si>
  <si>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</si>
  <si>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</si>
  <si>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</si>
  <si>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</si>
  <si>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</si>
  <si>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</si>
  <si>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</si>
  <si>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</si>
  <si>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</si>
  <si>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</si>
  <si>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</si>
  <si>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</si>
  <si>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</si>
  <si>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</si>
  <si>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</si>
  <si>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</si>
  <si>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</si>
  <si>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</si>
  <si>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</si>
  <si>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</si>
  <si>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</si>
  <si>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</si>
  <si>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</si>
  <si>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</si>
  <si>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</si>
  <si>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</si>
  <si>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</si>
  <si>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</si>
  <si>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</si>
  <si>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</si>
  <si>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</si>
  <si>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</si>
  <si>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</si>
  <si>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</si>
  <si>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</si>
  <si>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</si>
  <si>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</si>
  <si>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</si>
  <si>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</si>
  <si>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</si>
  <si>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</si>
  <si>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</si>
  <si>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</si>
  <si>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</si>
  <si>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</si>
  <si>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</si>
  <si>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</si>
  <si>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</si>
  <si>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</si>
  <si>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</si>
  <si>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</si>
  <si>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</si>
  <si>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</si>
  <si>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</si>
  <si>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</si>
  <si>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</si>
  <si>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</si>
  <si>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</si>
  <si>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</si>
  <si>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</si>
  <si>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</si>
  <si>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</si>
  <si>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</si>
  <si>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</si>
  <si>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</si>
  <si>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</si>
  <si>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</si>
  <si>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</si>
  <si>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</si>
  <si>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</si>
  <si>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</si>
  <si>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</si>
  <si>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</si>
  <si>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</si>
  <si>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</si>
  <si>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</si>
  <si>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</si>
  <si>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</si>
  <si>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</si>
  <si>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</si>
  <si>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</si>
  <si>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</si>
  <si>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</si>
  <si>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</si>
  <si>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</si>
  <si>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</si>
  <si>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</si>
  <si>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</si>
  <si>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</si>
  <si>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</si>
  <si>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</si>
  <si>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</si>
  <si>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</si>
  <si>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</si>
  <si>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</si>
  <si>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</si>
  <si>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</si>
  <si>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</si>
  <si>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</si>
  <si>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</si>
  <si>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</si>
  <si>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</si>
  <si>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</si>
  <si>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</si>
  <si>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</si>
  <si>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</si>
  <si>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</si>
  <si>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</si>
  <si>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</si>
  <si>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</si>
  <si>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</si>
  <si>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</si>
  <si>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</si>
  <si>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</si>
  <si>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</si>
  <si>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</si>
  <si>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</si>
  <si>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</si>
  <si>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</si>
  <si>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</si>
  <si>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</si>
  <si>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</si>
  <si>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</si>
  <si>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</si>
  <si>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</si>
  <si>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</si>
  <si>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</si>
  <si>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</si>
  <si>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</si>
  <si>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</si>
  <si>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</si>
  <si>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</si>
  <si>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</si>
  <si>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</si>
  <si>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</si>
  <si>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</si>
  <si>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</si>
  <si>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</si>
  <si>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</si>
  <si>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</si>
  <si>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</si>
  <si>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</si>
  <si>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</si>
  <si>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</si>
  <si>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</si>
  <si>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</si>
  <si>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</si>
  <si>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</si>
  <si>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</si>
  <si>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</si>
  <si>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</si>
  <si>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</si>
  <si>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</si>
  <si>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</si>
  <si>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</si>
  <si>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</si>
  <si>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</si>
  <si>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</si>
  <si>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</si>
  <si>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</si>
  <si>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</si>
  <si>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</si>
  <si>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</si>
  <si>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</si>
  <si>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</si>
  <si>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</si>
  <si>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</si>
  <si>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</si>
  <si>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</si>
  <si>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</si>
  <si>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</si>
  <si>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</si>
  <si>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</si>
  <si>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</si>
  <si>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</si>
  <si>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</si>
  <si>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</si>
  <si>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</si>
  <si>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</si>
  <si>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</si>
  <si>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</si>
  <si>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</si>
  <si>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</si>
  <si>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</si>
  <si>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</si>
  <si>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</si>
  <si>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</si>
  <si>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</si>
  <si>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</si>
  <si>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</si>
  <si>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</si>
  <si>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</si>
  <si>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</si>
  <si>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</si>
  <si>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</si>
  <si>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</si>
  <si>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</si>
  <si>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</si>
  <si>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</si>
  <si>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</si>
  <si>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</si>
  <si>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</si>
  <si>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</si>
  <si>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</si>
  <si>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</si>
  <si>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</si>
  <si>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</si>
  <si>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</si>
  <si>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</si>
  <si>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</si>
  <si>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</si>
  <si>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</si>
  <si>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</si>
  <si>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</si>
  <si>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</si>
  <si>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</si>
  <si>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</si>
  <si>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</si>
  <si>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</si>
  <si>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</si>
  <si>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</si>
  <si>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</si>
  <si>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</si>
  <si>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</si>
  <si>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</si>
  <si>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</si>
  <si>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</si>
  <si>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</si>
  <si>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</si>
  <si>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</si>
  <si>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</si>
  <si>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</si>
  <si>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</si>
  <si>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</si>
  <si>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</si>
  <si>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</si>
  <si>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</si>
  <si>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</si>
  <si>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</si>
  <si>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</si>
  <si>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</si>
  <si>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</si>
  <si>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</si>
  <si>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</si>
  <si>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</si>
  <si>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</si>
  <si>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</si>
  <si>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</si>
  <si>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</si>
  <si>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</si>
  <si>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</si>
  <si>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</si>
  <si>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</si>
  <si>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</si>
  <si>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</si>
  <si>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</si>
  <si>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</si>
  <si>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</si>
  <si>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</si>
  <si>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</si>
  <si>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</si>
  <si>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</si>
  <si>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</si>
  <si>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</si>
  <si>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</si>
  <si>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</si>
  <si>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</si>
  <si>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</si>
  <si>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</si>
  <si>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</si>
  <si>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</si>
  <si>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</si>
  <si>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</si>
  <si>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</si>
  <si>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</si>
  <si>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</si>
  <si>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</si>
  <si>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</si>
  <si>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</si>
  <si>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</si>
  <si>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</si>
  <si>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</si>
  <si>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</si>
  <si>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</si>
  <si>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</si>
  <si>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</si>
  <si>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</si>
  <si>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</si>
  <si>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</si>
  <si>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</si>
  <si>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</si>
  <si>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</si>
  <si>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</si>
  <si>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</si>
  <si>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</si>
  <si>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</si>
  <si>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</si>
  <si>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</si>
  <si>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</si>
  <si>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</si>
  <si>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</si>
  <si>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</si>
  <si>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</si>
  <si>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</si>
  <si>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</si>
  <si>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</si>
  <si>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</si>
  <si>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</si>
  <si>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</si>
  <si>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</si>
  <si>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</si>
  <si>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</si>
  <si>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</si>
  <si>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</si>
  <si>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</si>
  <si>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</si>
  <si>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</si>
  <si>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</si>
  <si>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</si>
  <si>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</si>
  <si>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</si>
  <si>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</si>
  <si>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</si>
  <si>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</si>
  <si>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</si>
  <si>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</si>
  <si>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</si>
  <si>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</si>
  <si>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</si>
  <si>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</si>
  <si>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</si>
  <si>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</si>
  <si>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</si>
  <si>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</si>
  <si>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</si>
  <si>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</si>
  <si>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</si>
  <si>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</si>
  <si>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</si>
  <si>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</si>
  <si>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</si>
  <si>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</si>
  <si>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</si>
  <si>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</si>
  <si>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</si>
  <si>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</si>
  <si>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</si>
  <si>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</si>
  <si>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</si>
  <si>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</si>
  <si>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</si>
  <si>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</si>
  <si>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</si>
  <si>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</si>
  <si>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</si>
  <si>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</si>
  <si>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</si>
  <si>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</si>
  <si>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</si>
  <si>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</si>
  <si>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</si>
  <si>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</si>
  <si>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</si>
  <si>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</si>
  <si>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</si>
  <si>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</si>
  <si>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</si>
  <si>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</si>
  <si>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</si>
  <si>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</si>
  <si>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</si>
  <si>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</si>
  <si>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</si>
  <si>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</si>
  <si>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</si>
  <si>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</si>
  <si>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</si>
  <si>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</si>
  <si>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</si>
  <si>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</si>
  <si>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</si>
  <si>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</si>
  <si>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</si>
  <si>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</si>
  <si>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</si>
  <si>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</si>
  <si>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</si>
  <si>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</si>
  <si>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</si>
  <si>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</si>
  <si>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</si>
  <si>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</si>
  <si>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</si>
  <si>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</si>
  <si>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</si>
  <si>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</si>
  <si>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</si>
  <si>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</si>
  <si>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</si>
  <si>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</si>
  <si>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</si>
  <si>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</si>
  <si>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</si>
  <si>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</si>
  <si>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</si>
  <si>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</si>
  <si>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</si>
  <si>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</si>
  <si>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</si>
  <si>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</si>
  <si>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</si>
  <si>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</si>
  <si>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</si>
  <si>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</si>
  <si>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</si>
  <si>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</si>
  <si>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</si>
  <si>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</si>
  <si>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</si>
  <si>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</si>
  <si>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</si>
  <si>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</si>
  <si>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</si>
  <si>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</si>
  <si>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</si>
  <si>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</si>
  <si>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</si>
  <si>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</si>
  <si>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</si>
  <si>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</si>
  <si>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</si>
  <si>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</si>
  <si>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</si>
  <si>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</si>
  <si>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</si>
  <si>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</si>
  <si>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</si>
  <si>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</si>
  <si>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</si>
  <si>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</si>
  <si>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</si>
  <si>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</si>
  <si>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</si>
  <si>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</si>
  <si>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</si>
  <si>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</si>
  <si>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</si>
  <si>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</si>
  <si>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</si>
  <si>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</si>
  <si>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</si>
  <si>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</si>
  <si>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</si>
  <si>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</si>
  <si>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</si>
  <si>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</si>
  <si>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</si>
  <si>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</si>
  <si>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</si>
  <si>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</si>
  <si>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</si>
  <si>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</si>
  <si>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</si>
  <si>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</si>
  <si>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</si>
  <si>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</si>
  <si>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</si>
  <si>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</si>
  <si>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</si>
  <si>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</si>
  <si>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</si>
  <si>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</si>
  <si>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</si>
  <si>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</si>
  <si>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</si>
  <si>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</si>
  <si>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</si>
  <si>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</si>
  <si>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</si>
  <si>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</si>
  <si>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</si>
  <si>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</si>
  <si>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</si>
  <si>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</si>
  <si>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</si>
  <si>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</si>
  <si>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</si>
  <si>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</si>
  <si>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</si>
  <si>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</si>
  <si>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</si>
  <si>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</si>
  <si>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</si>
  <si>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</si>
  <si>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</si>
  <si>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</si>
  <si>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</si>
  <si>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</si>
  <si>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</si>
  <si>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</si>
  <si>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</si>
  <si>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</si>
  <si>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</si>
  <si>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</si>
  <si>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</si>
  <si>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</si>
  <si>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</si>
  <si>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</si>
  <si>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</si>
  <si>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</si>
  <si>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</si>
  <si>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</si>
  <si>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</si>
  <si>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</si>
  <si>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</si>
  <si>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</si>
  <si>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</si>
  <si>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</si>
  <si>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</si>
  <si>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</si>
  <si>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</si>
  <si>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</si>
  <si>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</si>
  <si>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</si>
  <si>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</si>
  <si>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</si>
  <si>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</si>
  <si>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</si>
  <si>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</si>
  <si>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</si>
  <si>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</si>
  <si>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</si>
  <si>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</si>
  <si>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</si>
  <si>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</si>
  <si>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</si>
  <si>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</si>
  <si>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</si>
  <si>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</si>
  <si>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</si>
  <si>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</si>
  <si>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</si>
  <si>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</si>
  <si>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</si>
  <si>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</si>
  <si>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</si>
  <si>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</si>
  <si>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</si>
  <si>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</si>
  <si>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</si>
  <si>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</si>
  <si>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</si>
  <si>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</si>
  <si>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</si>
  <si>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</si>
  <si>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</si>
  <si>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</si>
  <si>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</si>
  <si>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</si>
  <si>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</si>
  <si>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</si>
  <si>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</si>
  <si>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</si>
  <si>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</si>
  <si>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</si>
  <si>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</si>
  <si>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</si>
  <si>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</si>
  <si>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</si>
  <si>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</si>
  <si>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</si>
  <si>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</si>
  <si>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</si>
  <si>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</si>
  <si>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</si>
  <si>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</si>
  <si>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</si>
  <si>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</si>
  <si>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</si>
  <si>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</si>
  <si>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</si>
  <si>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</si>
  <si>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</si>
  <si>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</si>
  <si>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</si>
  <si>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</si>
  <si>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</si>
  <si>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</si>
  <si>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</si>
  <si>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</si>
  <si>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</si>
  <si>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</si>
  <si>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</si>
  <si>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</si>
  <si>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</si>
  <si>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</si>
  <si>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</si>
  <si>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</si>
  <si>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</si>
  <si>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</si>
  <si>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</si>
  <si>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</si>
  <si>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</si>
  <si>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</si>
  <si>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</si>
  <si>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</si>
  <si>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</si>
  <si>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</si>
  <si>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</si>
  <si>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</si>
  <si>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</si>
  <si>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</si>
  <si>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</si>
  <si>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</si>
  <si>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</si>
  <si>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</si>
  <si>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</si>
  <si>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</si>
  <si>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</si>
  <si>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</si>
  <si>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</si>
  <si>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</si>
  <si>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</si>
  <si>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</si>
  <si>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</si>
  <si>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</si>
  <si>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</si>
  <si>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</si>
  <si>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</si>
  <si>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</si>
  <si>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</si>
  <si>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</si>
  <si>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</si>
  <si>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</si>
  <si>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</si>
  <si>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</si>
  <si>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</si>
  <si>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</si>
  <si>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</si>
  <si>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</si>
  <si>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</si>
  <si>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</si>
  <si>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</si>
  <si>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</si>
  <si>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</si>
  <si>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</si>
  <si>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</si>
  <si>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</si>
  <si>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</si>
  <si>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</si>
  <si>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</si>
  <si>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</si>
  <si>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</si>
  <si>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</si>
  <si>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</si>
  <si>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</si>
  <si>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</si>
  <si>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</si>
  <si>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</si>
  <si>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</si>
  <si>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</si>
  <si>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</si>
  <si>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</si>
  <si>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</si>
  <si>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</si>
  <si>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</si>
  <si>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</si>
  <si>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</si>
  <si>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</si>
  <si>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</si>
  <si>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</si>
  <si>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</si>
  <si>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</si>
  <si>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</si>
  <si>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</si>
  <si>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</si>
  <si>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</si>
  <si>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</si>
  <si>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</si>
  <si>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</si>
  <si>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</si>
  <si>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</si>
  <si>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</si>
  <si>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</si>
  <si>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</si>
  <si>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</si>
  <si>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</si>
  <si>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</si>
  <si>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</si>
  <si>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</si>
  <si>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</si>
  <si>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</si>
  <si>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</si>
  <si>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</si>
  <si>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</si>
  <si>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</si>
  <si>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</si>
  <si>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</si>
  <si>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</si>
  <si>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</si>
  <si>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</si>
  <si>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</si>
  <si>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</si>
  <si>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</si>
  <si>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</si>
  <si>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</si>
  <si>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</si>
  <si>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</si>
  <si>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</si>
  <si>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</si>
  <si>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</si>
  <si>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</si>
  <si>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</si>
  <si>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</si>
  <si>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</si>
  <si>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</si>
  <si>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</si>
  <si>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</si>
  <si>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</si>
  <si>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</si>
  <si>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</si>
  <si>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</si>
  <si>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</si>
  <si>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</si>
  <si>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</si>
  <si>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</si>
  <si>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</si>
  <si>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</si>
  <si>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</si>
  <si>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</si>
  <si>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</si>
  <si>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</si>
  <si>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</si>
  <si>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</si>
  <si>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</si>
  <si>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</si>
  <si>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</si>
  <si>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</si>
  <si>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</si>
  <si>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</si>
  <si>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</si>
  <si>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</si>
  <si>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</si>
  <si>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</si>
  <si>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</si>
  <si>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</si>
  <si>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</si>
  <si>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</si>
  <si>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</si>
  <si>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</si>
  <si>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</si>
  <si>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</si>
  <si>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</si>
  <si>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</si>
  <si>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</si>
  <si>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</si>
  <si>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</si>
  <si>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</si>
  <si>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</si>
  <si>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</si>
  <si>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</si>
  <si>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</si>
  <si>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</si>
  <si>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</si>
  <si>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</si>
  <si>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</si>
  <si>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</si>
  <si>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</si>
  <si>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</si>
  <si>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</si>
  <si>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</si>
  <si>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</si>
  <si>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</si>
  <si>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</si>
  <si>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</si>
  <si>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</si>
  <si>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</si>
  <si>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</si>
  <si>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</si>
  <si>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</si>
  <si>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</si>
  <si>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</si>
  <si>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</si>
  <si>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</si>
  <si>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</si>
  <si>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</si>
  <si>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</si>
  <si>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</si>
  <si>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</si>
  <si>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</si>
  <si>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</si>
  <si>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</si>
  <si>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</si>
  <si>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</si>
  <si>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</si>
  <si>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</si>
  <si>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</si>
  <si>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</si>
  <si>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</si>
  <si>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</si>
  <si>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</si>
  <si>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</si>
  <si>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</si>
  <si>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</si>
  <si>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</si>
  <si>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</si>
  <si>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</si>
  <si>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</si>
  <si>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</si>
  <si>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</si>
  <si>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</si>
  <si>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</si>
  <si>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</si>
  <si>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</si>
  <si>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</si>
  <si>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</si>
  <si>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</si>
  <si>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</si>
  <si>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</si>
  <si>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</si>
  <si>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</si>
  <si>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</si>
  <si>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</si>
  <si>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</si>
  <si>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</si>
  <si>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</si>
  <si>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</si>
  <si>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</si>
  <si>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</si>
  <si>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</si>
  <si>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</si>
  <si>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</si>
  <si>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</si>
  <si>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</si>
  <si>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</si>
  <si>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</si>
  <si>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</si>
  <si>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</si>
  <si>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</si>
  <si>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</si>
  <si>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</si>
  <si>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</si>
  <si>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</si>
  <si>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</si>
  <si>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</si>
  <si>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</si>
  <si>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</si>
  <si>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</si>
  <si>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</si>
  <si>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</si>
  <si>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</si>
  <si>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</si>
  <si>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</si>
  <si>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</si>
  <si>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</si>
  <si>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</si>
  <si>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</si>
  <si>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</si>
  <si>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</si>
  <si>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</si>
  <si>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</si>
  <si>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</si>
  <si>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</si>
  <si>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</si>
  <si>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</si>
  <si>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</si>
  <si>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</si>
  <si>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</si>
  <si>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</si>
  <si>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</si>
  <si>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</si>
  <si>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</si>
  <si>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</si>
  <si>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</si>
  <si>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</si>
  <si>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</si>
  <si>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</si>
  <si>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</si>
  <si>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</si>
  <si>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</si>
  <si>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</si>
  <si>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</si>
  <si>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</si>
  <si>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</si>
  <si>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</si>
  <si>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</si>
  <si>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</si>
  <si>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</si>
  <si>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</si>
  <si>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</si>
  <si>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</si>
  <si>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</si>
  <si>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</si>
  <si>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</si>
  <si>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</si>
  <si>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</si>
  <si>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</si>
  <si>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</si>
  <si>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</si>
  <si>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</si>
  <si>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</si>
  <si>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</si>
  <si>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</si>
  <si>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</si>
  <si>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</si>
  <si>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</si>
  <si>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</si>
  <si>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</si>
  <si>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</si>
  <si>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</si>
  <si>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</si>
  <si>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</si>
  <si>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</si>
  <si>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</si>
  <si>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</si>
  <si>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</si>
  <si>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</si>
  <si>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</si>
  <si>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</si>
  <si>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</si>
  <si>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</si>
  <si>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</si>
  <si>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</si>
  <si>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</si>
  <si>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</si>
  <si>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</si>
  <si>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</si>
  <si>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</si>
  <si>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</si>
  <si>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</si>
  <si>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</si>
  <si>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</si>
  <si>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</si>
  <si>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</si>
  <si>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</si>
  <si>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</si>
  <si>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</si>
  <si>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</si>
  <si>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</si>
  <si>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</si>
  <si>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</si>
  <si>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</si>
  <si>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</si>
  <si>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</si>
  <si>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</si>
  <si>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</si>
  <si>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</si>
  <si>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</si>
  <si>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</si>
  <si>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</si>
  <si>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</si>
  <si>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</si>
  <si>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</si>
  <si>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</si>
  <si>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</si>
  <si>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</si>
  <si>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</si>
  <si>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</si>
  <si>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</si>
  <si>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</si>
  <si>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</si>
  <si>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</si>
  <si>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</si>
  <si>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</si>
  <si>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</si>
  <si>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</si>
  <si>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</si>
  <si>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</si>
  <si>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</si>
  <si>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</si>
  <si>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</si>
  <si>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</si>
  <si>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</si>
  <si>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</si>
  <si>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</si>
  <si>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</si>
  <si>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</si>
  <si>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</si>
  <si>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</si>
  <si>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</si>
  <si>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</si>
  <si>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</si>
  <si>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</si>
  <si>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</si>
  <si>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</si>
  <si>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</si>
  <si>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</si>
  <si>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</si>
  <si>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</si>
  <si>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</si>
  <si>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</si>
  <si>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</si>
  <si>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</si>
  <si>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</si>
  <si>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</si>
  <si>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</si>
  <si>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</si>
  <si>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</si>
  <si>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</si>
  <si>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</si>
  <si>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</si>
  <si>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</si>
  <si>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</si>
  <si>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</si>
  <si>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</si>
  <si>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</si>
  <si>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</si>
  <si>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</si>
  <si>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</si>
  <si>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</si>
  <si>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</si>
  <si>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</si>
  <si>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</si>
  <si>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</si>
  <si>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</si>
  <si>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</si>
  <si>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</si>
  <si>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</si>
  <si>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</si>
  <si>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</si>
  <si>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</si>
  <si>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</si>
  <si>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</si>
  <si>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</si>
  <si>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</si>
  <si>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</si>
  <si>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</si>
  <si>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</si>
  <si>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</si>
  <si>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</si>
  <si>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</si>
  <si>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</si>
  <si>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</si>
  <si>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</si>
  <si>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</si>
  <si>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</si>
  <si>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</si>
  <si>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</si>
  <si>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</si>
  <si>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</si>
  <si>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</si>
  <si>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</si>
  <si>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</si>
  <si>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</si>
  <si>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</si>
  <si>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</si>
  <si>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</si>
  <si>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</si>
  <si>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</si>
  <si>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</si>
  <si>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</si>
  <si>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</si>
  <si>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</si>
  <si>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</si>
  <si>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</si>
  <si>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</si>
  <si>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</si>
  <si>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</si>
  <si>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</si>
  <si>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</si>
  <si>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</si>
  <si>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</si>
  <si>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</si>
  <si>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</si>
  <si>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</si>
  <si>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</si>
  <si>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</si>
  <si>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</si>
  <si>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</si>
  <si>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</si>
  <si>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</si>
  <si>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</si>
  <si>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</si>
  <si>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</si>
  <si>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</si>
  <si>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</si>
  <si>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</si>
  <si>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</si>
  <si>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</si>
  <si>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</si>
  <si>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</si>
  <si>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</si>
  <si>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</si>
  <si>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</si>
  <si>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</si>
  <si>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</si>
  <si>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</si>
  <si>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</si>
  <si>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</si>
  <si>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</si>
  <si>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</si>
  <si>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</si>
  <si>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</si>
  <si>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</si>
  <si>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</si>
  <si>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</si>
  <si>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</si>
  <si>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</si>
  <si>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</si>
  <si>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</si>
  <si>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</si>
  <si>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</si>
  <si>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</si>
  <si>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</si>
  <si>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</si>
  <si>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</si>
  <si>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</si>
  <si>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</si>
  <si>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</si>
  <si>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</si>
  <si>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</si>
  <si>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</si>
  <si>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</si>
  <si>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</si>
  <si>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</si>
  <si>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</si>
  <si>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</si>
  <si>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</si>
  <si>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</si>
  <si>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</si>
  <si>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</si>
  <si>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</si>
  <si>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</si>
  <si>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</si>
  <si>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</si>
  <si>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</si>
  <si>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</si>
  <si>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</si>
  <si>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</si>
  <si>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</si>
  <si>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</si>
  <si>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</si>
  <si>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</si>
  <si>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</si>
  <si>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</si>
  <si>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</si>
  <si>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</si>
  <si>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</si>
  <si>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</si>
  <si>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</si>
  <si>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</si>
  <si>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</si>
  <si>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</si>
  <si>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</si>
  <si>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</si>
  <si>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</si>
  <si>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</si>
  <si>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</si>
  <si>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</si>
  <si>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</si>
  <si>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</si>
  <si>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</si>
  <si>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</si>
  <si>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</si>
  <si>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</si>
  <si>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</si>
  <si>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</si>
  <si>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</si>
  <si>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</si>
  <si>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</si>
  <si>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</si>
  <si>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</si>
  <si>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</si>
  <si>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</si>
  <si>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</si>
  <si>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</si>
  <si>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</si>
  <si>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</si>
  <si>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</si>
  <si>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</si>
  <si>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</si>
  <si>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</si>
  <si>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</si>
  <si>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</si>
  <si>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</si>
  <si>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</si>
  <si>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</si>
  <si>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</si>
  <si>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</si>
  <si>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</si>
  <si>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</si>
  <si>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</si>
  <si>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</si>
  <si>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</si>
  <si>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</si>
  <si>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</si>
  <si>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</si>
  <si>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</si>
  <si>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</si>
  <si>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</si>
  <si>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</si>
  <si>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</si>
  <si>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</si>
  <si>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</si>
  <si>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</si>
  <si>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</si>
  <si>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</si>
  <si>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</si>
  <si>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</si>
  <si>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</si>
  <si>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</si>
  <si>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</si>
  <si>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</si>
  <si>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</si>
  <si>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</si>
  <si>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</si>
  <si>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</si>
  <si>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</si>
  <si>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</si>
  <si>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</si>
  <si>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</si>
  <si>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</si>
  <si>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</si>
  <si>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</si>
  <si>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</si>
  <si>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</si>
  <si>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</si>
  <si>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</si>
  <si>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</si>
  <si>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</si>
  <si>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</si>
  <si>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</si>
  <si>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</si>
  <si>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</si>
  <si>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</si>
  <si>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</si>
  <si>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</si>
  <si>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</si>
  <si>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</si>
  <si>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</si>
  <si>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</si>
  <si>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</si>
  <si>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</si>
  <si>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</si>
  <si>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</si>
  <si>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</si>
  <si>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</si>
  <si>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</si>
  <si>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</si>
  <si>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</si>
  <si>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</si>
  <si>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</si>
  <si>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</si>
  <si>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</si>
  <si>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</si>
  <si>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</si>
  <si>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</si>
  <si>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</si>
  <si>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</si>
  <si>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</si>
  <si>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</si>
  <si>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</si>
  <si>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</si>
  <si>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</si>
  <si>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</si>
  <si>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</si>
  <si>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</si>
  <si>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</si>
  <si>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</si>
  <si>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</si>
  <si>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</si>
  <si>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</si>
  <si>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</si>
  <si>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</si>
  <si>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</si>
  <si>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</si>
  <si>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</si>
  <si>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</si>
  <si>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</si>
  <si>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</si>
  <si>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</si>
  <si>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</si>
  <si>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</si>
  <si>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</si>
  <si>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</si>
  <si>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</si>
  <si>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</si>
  <si>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</si>
  <si>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</si>
  <si>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</si>
  <si>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</si>
  <si>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</si>
  <si>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</si>
  <si>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</si>
  <si>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</si>
  <si>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</si>
  <si>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</si>
  <si>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</si>
  <si>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</si>
  <si>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</si>
  <si>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</si>
  <si>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</si>
  <si>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</si>
  <si>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</si>
  <si>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</si>
  <si>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</si>
  <si>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</si>
  <si>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</si>
  <si>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</si>
  <si>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</si>
  <si>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</si>
  <si>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</si>
  <si>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</si>
  <si>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</si>
  <si>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</si>
  <si>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</si>
  <si>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</si>
  <si>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</si>
  <si>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</si>
  <si>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</si>
  <si>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</si>
  <si>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</si>
  <si>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</si>
  <si>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</si>
  <si>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</si>
  <si>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</si>
  <si>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</si>
  <si>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</si>
  <si>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</si>
  <si>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</si>
  <si>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</si>
  <si>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</si>
  <si>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</si>
  <si>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</si>
  <si>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</si>
  <si>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</si>
  <si>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</si>
  <si>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</si>
  <si>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</si>
  <si>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</si>
  <si>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</si>
  <si>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</si>
  <si>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</si>
  <si>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</si>
  <si>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</si>
  <si>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</si>
  <si>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</si>
  <si>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</si>
  <si>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</si>
  <si>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</si>
  <si>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</si>
  <si>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</si>
  <si>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</si>
  <si>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</si>
  <si>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</si>
  <si>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</si>
  <si>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</si>
  <si>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</si>
  <si>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</si>
  <si>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</si>
  <si>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</si>
  <si>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</si>
  <si>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</si>
  <si>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</si>
  <si>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</si>
  <si>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</si>
  <si>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</si>
  <si>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</si>
  <si>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</si>
  <si>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</si>
  <si>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</si>
  <si>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</si>
  <si>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</si>
  <si>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</si>
  <si>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</si>
  <si>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</si>
  <si>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</si>
  <si>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</si>
  <si>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</si>
  <si>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</si>
  <si>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</si>
  <si>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</si>
  <si>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</si>
  <si>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</si>
  <si>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</si>
  <si>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</si>
  <si>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</si>
  <si>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</si>
  <si>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</si>
  <si>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</si>
  <si>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</si>
  <si>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</si>
  <si>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</si>
  <si>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</si>
  <si>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</si>
  <si>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</si>
  <si>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</si>
  <si>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</si>
  <si>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</si>
  <si>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</si>
  <si>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</si>
  <si>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</si>
  <si>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</si>
  <si>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</si>
  <si>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</si>
  <si>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</si>
  <si>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</si>
  <si>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</si>
  <si>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</si>
  <si>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</si>
  <si>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</si>
  <si>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</si>
  <si>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</si>
  <si>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</si>
  <si>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</si>
  <si>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</si>
  <si>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</si>
  <si>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</si>
  <si>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</si>
  <si>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</si>
  <si>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</si>
  <si>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</si>
  <si>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</si>
  <si>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</si>
  <si>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</si>
  <si>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</si>
  <si>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</si>
  <si>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</si>
  <si>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</si>
  <si>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</si>
  <si>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</si>
  <si>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</si>
  <si>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</si>
  <si>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</si>
  <si>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</si>
  <si>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</si>
  <si>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</si>
  <si>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</si>
  <si>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</si>
  <si>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</si>
  <si>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</si>
  <si>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</si>
  <si>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</si>
  <si>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</si>
  <si>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</si>
  <si>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</si>
  <si>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</si>
  <si>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</si>
  <si>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</si>
  <si>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</si>
  <si>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</si>
  <si>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</si>
  <si>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</si>
  <si>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</si>
  <si>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</si>
  <si>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</si>
  <si>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</si>
  <si>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</si>
  <si>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</si>
  <si>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</si>
  <si>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</si>
  <si>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</si>
  <si>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</si>
  <si>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</si>
  <si>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</si>
  <si>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</si>
  <si>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</si>
  <si>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</si>
  <si>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</si>
  <si>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</si>
  <si>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</si>
  <si>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</si>
  <si>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</si>
  <si>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</si>
  <si>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</si>
  <si>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</si>
  <si>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</si>
  <si>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</si>
  <si>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</si>
  <si>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</si>
  <si>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</si>
  <si>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</si>
  <si>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</si>
  <si>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</si>
  <si>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</si>
  <si>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</si>
  <si>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</si>
  <si>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</si>
  <si>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</si>
  <si>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</si>
  <si>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</si>
  <si>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</si>
  <si>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</si>
  <si>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</si>
  <si>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</si>
  <si>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</si>
  <si>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</si>
  <si>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</si>
  <si>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</si>
  <si>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</si>
  <si>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</si>
  <si>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</si>
  <si>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</si>
  <si>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</si>
  <si>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</si>
  <si>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</si>
  <si>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</si>
  <si>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</si>
  <si>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</si>
  <si>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</si>
  <si>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</si>
  <si>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</si>
  <si>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</si>
  <si>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</si>
  <si>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</si>
  <si>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</si>
  <si>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</si>
  <si>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</si>
  <si>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</si>
  <si>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</si>
  <si>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</si>
  <si>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</si>
  <si>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</si>
  <si>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</si>
  <si>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</si>
  <si>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</si>
  <si>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</si>
  <si>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</si>
  <si>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</si>
  <si>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</si>
  <si>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</si>
  <si>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</si>
  <si>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</si>
  <si>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</si>
  <si>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</si>
  <si>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</si>
  <si>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</si>
  <si>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</si>
  <si>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</si>
  <si>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</si>
  <si>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</si>
  <si>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</si>
  <si>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</si>
  <si>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</si>
  <si>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</si>
  <si>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</si>
  <si>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</si>
  <si>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</si>
  <si>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</si>
  <si>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</si>
  <si>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</si>
  <si>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</si>
  <si>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</si>
  <si>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</si>
  <si>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</si>
  <si>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</si>
  <si>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</si>
  <si>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</si>
  <si>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</si>
  <si>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</si>
  <si>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</si>
  <si>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</si>
  <si>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</si>
  <si>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</si>
  <si>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</si>
  <si>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</si>
  <si>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</si>
  <si>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</si>
  <si>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</si>
  <si>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</si>
  <si>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</si>
  <si>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</si>
  <si>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</si>
  <si>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</si>
  <si>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</si>
  <si>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</si>
  <si>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</si>
  <si>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</si>
  <si>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</si>
  <si>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</si>
  <si>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</si>
  <si>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</si>
  <si>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</si>
  <si>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</si>
  <si>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</si>
  <si>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</si>
  <si>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</si>
  <si>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</si>
  <si>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</si>
  <si>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</si>
  <si>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</si>
  <si>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</si>
  <si>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</si>
  <si>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</si>
  <si>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</si>
  <si>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</si>
  <si>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</si>
  <si>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</si>
  <si>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</si>
  <si>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</si>
  <si>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</si>
  <si>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</si>
  <si>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</si>
  <si>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</si>
  <si>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</si>
  <si>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</si>
  <si>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</si>
  <si>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</si>
  <si>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</si>
  <si>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</si>
  <si>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</si>
  <si>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</si>
  <si>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</si>
  <si>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</si>
  <si>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</si>
  <si>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</si>
  <si>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</si>
  <si>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</si>
  <si>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</si>
  <si>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</si>
  <si>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</si>
  <si>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</si>
  <si>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</si>
  <si>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</si>
  <si>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</si>
  <si>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</si>
  <si>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</si>
  <si>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</si>
  <si>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</si>
  <si>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</si>
  <si>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</si>
  <si>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</si>
  <si>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</si>
  <si>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</si>
  <si>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</si>
  <si>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</si>
  <si>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</si>
  <si>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</si>
  <si>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</si>
  <si>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</si>
  <si>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</si>
  <si>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</si>
  <si>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</si>
  <si>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</si>
  <si>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</si>
  <si>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</si>
  <si>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</si>
  <si>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</si>
  <si>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</si>
  <si>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</si>
  <si>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</si>
  <si>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</si>
  <si>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</si>
  <si>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</si>
  <si>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</si>
  <si>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</si>
  <si>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</si>
  <si>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</si>
  <si>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</si>
  <si>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</si>
  <si>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</si>
  <si>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</si>
  <si>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</si>
  <si>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</si>
  <si>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</si>
  <si>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</si>
  <si>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</si>
  <si>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</si>
  <si>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</si>
  <si>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</si>
  <si>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</si>
  <si>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</si>
  <si>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</si>
  <si>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</si>
  <si>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</si>
  <si>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</si>
  <si>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</si>
  <si>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</si>
  <si>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</si>
  <si>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</si>
  <si>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</si>
  <si>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</si>
  <si>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</si>
  <si>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</si>
  <si>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</si>
  <si>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</si>
  <si>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</si>
  <si>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</si>
  <si>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</si>
  <si>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</si>
  <si>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</si>
  <si>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</si>
  <si>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</si>
  <si>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</si>
  <si>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</si>
  <si>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</si>
  <si>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</si>
  <si>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</si>
  <si>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</si>
  <si>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</si>
  <si>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</si>
  <si>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</si>
  <si>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</si>
  <si>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</si>
  <si>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</si>
  <si>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</si>
  <si>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</si>
  <si>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</si>
  <si>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</si>
  <si>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</si>
  <si>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</si>
  <si>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</si>
  <si>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</si>
  <si>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</si>
  <si>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</si>
  <si>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</si>
  <si>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</si>
  <si>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</si>
  <si>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</si>
  <si>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</si>
  <si>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</si>
  <si>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</si>
  <si>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</si>
  <si>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</si>
  <si>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</si>
  <si>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</si>
  <si>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</si>
  <si>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</si>
  <si>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</si>
  <si>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</si>
  <si>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</si>
  <si>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</si>
  <si>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</si>
  <si>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</si>
  <si>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</si>
  <si>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</si>
  <si>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</si>
  <si>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</si>
  <si>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</si>
  <si>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</si>
  <si>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</si>
  <si>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</si>
  <si>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</si>
  <si>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</si>
  <si>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</si>
  <si>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</si>
  <si>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</si>
  <si>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</si>
  <si>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</si>
  <si>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</si>
  <si>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</si>
  <si>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</si>
  <si>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</si>
  <si>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</si>
  <si>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</si>
  <si>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</si>
  <si>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</si>
  <si>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</si>
  <si>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</si>
  <si>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</si>
  <si>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</si>
  <si>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</si>
  <si>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</si>
  <si>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</si>
  <si>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</si>
  <si>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</si>
  <si>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</si>
  <si>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</si>
  <si>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</si>
  <si>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</si>
  <si>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</si>
  <si>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</si>
  <si>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</si>
  <si>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</si>
  <si>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</si>
  <si>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</si>
  <si>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</si>
  <si>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</si>
  <si>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</si>
  <si>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</si>
  <si>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</si>
  <si>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</si>
  <si>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</si>
  <si>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</si>
  <si>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</si>
  <si>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</si>
  <si>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</si>
  <si>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</si>
  <si>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</si>
  <si>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</si>
  <si>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</si>
  <si>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</si>
  <si>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</si>
  <si>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</si>
  <si>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</si>
  <si>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</si>
  <si>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</si>
  <si>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</si>
  <si>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</si>
  <si>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</si>
  <si>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</si>
  <si>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</si>
  <si>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</si>
  <si>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</si>
  <si>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</si>
  <si>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</si>
  <si>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</si>
  <si>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</si>
  <si>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</si>
  <si>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</si>
  <si>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</si>
  <si>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</si>
  <si>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</si>
  <si>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</si>
  <si>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</si>
  <si>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</si>
  <si>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</si>
  <si>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</si>
  <si>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</si>
  <si>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</si>
  <si>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</si>
  <si>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</si>
  <si>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</si>
  <si>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</si>
  <si>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</si>
  <si>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</si>
  <si>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</si>
  <si>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</si>
  <si>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</si>
  <si>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</si>
  <si>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</si>
  <si>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</si>
  <si>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</si>
  <si>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</si>
  <si>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</si>
  <si>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</si>
  <si>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</si>
  <si>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</si>
  <si>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</si>
  <si>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</si>
  <si>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</si>
  <si>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</si>
  <si>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</si>
  <si>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</si>
  <si>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</si>
  <si>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</si>
  <si>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</si>
  <si>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</si>
  <si>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</si>
  <si>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</si>
  <si>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</si>
  <si>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</si>
  <si>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</si>
  <si>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</si>
  <si>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</si>
  <si>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</si>
  <si>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</si>
  <si>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</si>
  <si>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</si>
  <si>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</si>
  <si>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</si>
  <si>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</si>
  <si>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</si>
  <si>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</si>
  <si>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</si>
  <si>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</si>
  <si>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</si>
  <si>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</si>
  <si>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</si>
  <si>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</si>
  <si>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</si>
  <si>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</si>
  <si>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</si>
  <si>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</si>
  <si>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</si>
  <si>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</si>
  <si>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</si>
  <si>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</si>
  <si>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</si>
  <si>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</si>
  <si>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</si>
  <si>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</si>
  <si>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</si>
  <si>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</si>
  <si>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</si>
  <si>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</si>
  <si>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</si>
  <si>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</si>
  <si>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</si>
  <si>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</si>
  <si>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</si>
  <si>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</si>
  <si>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</si>
  <si>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</si>
  <si>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</si>
  <si>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</si>
  <si>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</si>
  <si>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</si>
  <si>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</si>
  <si>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</si>
  <si>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</si>
  <si>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</si>
  <si>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</si>
  <si>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</si>
  <si>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</si>
  <si>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</si>
  <si>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</si>
  <si>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</si>
  <si>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</si>
  <si>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</si>
  <si>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</si>
  <si>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</si>
  <si>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</si>
  <si>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</si>
  <si>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</si>
  <si>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</si>
  <si>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</si>
  <si>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</si>
  <si>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</si>
  <si>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</si>
  <si>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</si>
  <si>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</si>
  <si>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</si>
  <si>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</si>
  <si>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</si>
  <si>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</si>
  <si>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</si>
  <si>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</si>
  <si>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</si>
  <si>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</si>
  <si>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</si>
  <si>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</si>
  <si>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</si>
  <si>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</si>
  <si>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</si>
  <si>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</si>
  <si>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</si>
  <si>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</si>
  <si>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</si>
  <si>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</si>
  <si>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</si>
  <si>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</si>
  <si>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</si>
  <si>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</si>
  <si>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</si>
  <si>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</si>
  <si>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</si>
  <si>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</si>
  <si>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</si>
  <si>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</si>
  <si>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</si>
  <si>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</si>
  <si>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</si>
  <si>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</si>
  <si>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</si>
  <si>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</si>
  <si>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</si>
  <si>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</si>
  <si>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</si>
  <si>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</si>
  <si>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</si>
  <si>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</si>
  <si>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</si>
  <si>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</si>
  <si>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</si>
  <si>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</si>
  <si>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</si>
  <si>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</si>
  <si>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</si>
  <si>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</si>
  <si>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</si>
  <si>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</si>
  <si>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</si>
  <si>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</si>
  <si>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</si>
  <si>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</si>
  <si>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</si>
  <si>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</si>
  <si>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</si>
  <si>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</si>
  <si>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</si>
  <si>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</si>
  <si>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</si>
  <si>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</si>
  <si>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</si>
  <si>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</si>
  <si>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</si>
  <si>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</si>
  <si>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</si>
  <si>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</si>
  <si>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</si>
  <si>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</si>
  <si>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</si>
  <si>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</si>
  <si>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</si>
  <si>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</si>
  <si>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</si>
  <si>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</si>
  <si>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</si>
  <si>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</si>
  <si>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</si>
  <si>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</si>
  <si>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</si>
  <si>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</si>
  <si>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</si>
  <si>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</si>
  <si>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</si>
  <si>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</si>
  <si>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</si>
  <si>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</si>
  <si>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</si>
  <si>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</si>
  <si>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</si>
  <si>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</si>
  <si>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</si>
  <si>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</si>
  <si>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</si>
  <si>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</si>
  <si>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</si>
  <si>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</si>
  <si>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</si>
  <si>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</si>
  <si>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</si>
  <si>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</si>
  <si>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</si>
  <si>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</si>
  <si>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</si>
  <si>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</si>
  <si>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</si>
  <si>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</si>
  <si>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</si>
  <si>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</si>
  <si>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</si>
  <si>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</si>
  <si>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</si>
  <si>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</si>
  <si>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</si>
  <si>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</si>
  <si>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</si>
  <si>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</si>
  <si>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</si>
  <si>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</si>
  <si>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</si>
  <si>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</si>
  <si>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</si>
  <si>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</si>
  <si>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</si>
  <si>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</si>
  <si>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</si>
  <si>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</si>
  <si>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</si>
  <si>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</si>
  <si>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</si>
  <si>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</si>
  <si>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</si>
  <si>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</si>
  <si>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</si>
  <si>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</si>
  <si>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</si>
  <si>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</si>
  <si>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</si>
  <si>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</si>
  <si>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</si>
  <si>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</si>
  <si>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</si>
  <si>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</si>
  <si>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</si>
  <si>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</si>
  <si>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</si>
  <si>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</si>
  <si>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</si>
  <si>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</si>
  <si>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</si>
  <si>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</si>
  <si>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</si>
  <si>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</si>
  <si>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</si>
  <si>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</si>
  <si>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</si>
  <si>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</si>
  <si>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</si>
  <si>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</si>
  <si>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</si>
  <si>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</si>
  <si>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</si>
  <si>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</si>
  <si>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</si>
  <si>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</si>
  <si>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</si>
  <si>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</si>
  <si>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</si>
  <si>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</si>
  <si>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</si>
  <si>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</si>
  <si>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</si>
  <si>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</si>
  <si>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</si>
  <si>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</si>
  <si>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</si>
  <si>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</si>
  <si>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</si>
  <si>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</si>
  <si>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</si>
  <si>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</si>
  <si>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</si>
  <si>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</si>
  <si>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</si>
  <si>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</si>
  <si>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</si>
  <si>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</si>
  <si>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</si>
  <si>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</si>
  <si>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</si>
  <si>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</si>
  <si>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</si>
  <si>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</si>
  <si>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</si>
  <si>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</si>
  <si>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</si>
  <si>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</si>
  <si>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</si>
  <si>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</si>
  <si>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</si>
  <si>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</si>
  <si>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</si>
  <si>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</si>
  <si>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</si>
  <si>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</si>
  <si>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</si>
  <si>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</si>
  <si>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</si>
  <si>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</si>
  <si>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</si>
  <si>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</si>
  <si>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</si>
  <si>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</si>
  <si>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</si>
  <si>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</si>
  <si>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</si>
  <si>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</si>
  <si>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</si>
  <si>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</si>
  <si>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</si>
  <si>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</si>
  <si>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</si>
  <si>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</si>
  <si>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</si>
  <si>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</si>
  <si>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</si>
  <si>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</si>
  <si>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</si>
  <si>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</si>
  <si>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</si>
  <si>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</si>
  <si>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</si>
  <si>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</si>
  <si>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</si>
  <si>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</si>
  <si>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</si>
  <si>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</si>
  <si>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</si>
  <si>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</si>
  <si>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</si>
  <si>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</si>
  <si>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</si>
  <si>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</si>
  <si>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</si>
  <si>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</si>
  <si>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</si>
  <si>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</si>
  <si>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</si>
  <si>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</si>
  <si>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</si>
  <si>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</si>
  <si>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</si>
  <si>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</si>
  <si>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</si>
  <si>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</si>
  <si>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</si>
  <si>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</si>
  <si>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</si>
  <si>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</si>
  <si>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</si>
  <si>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</si>
  <si>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</si>
  <si>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</si>
  <si>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</si>
  <si>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</si>
  <si>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</si>
  <si>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</si>
  <si>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</si>
  <si>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</si>
  <si>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</si>
  <si>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</si>
  <si>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</si>
  <si>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</si>
  <si>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</si>
  <si>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</si>
  <si>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</si>
  <si>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</si>
  <si>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</si>
  <si>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</si>
  <si>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</si>
  <si>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</si>
  <si>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</si>
  <si>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</si>
  <si>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</si>
  <si>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</si>
  <si>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</si>
  <si>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</si>
  <si>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</si>
  <si>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</si>
  <si>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</si>
  <si>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</si>
  <si>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</si>
  <si>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</si>
  <si>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</si>
  <si>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</si>
  <si>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</si>
  <si>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</si>
  <si>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</si>
  <si>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</si>
  <si>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</si>
  <si>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</si>
  <si>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</si>
  <si>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</si>
  <si>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</si>
  <si>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</si>
  <si>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</si>
  <si>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</si>
  <si>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</si>
  <si>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</si>
  <si>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</si>
  <si>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</si>
  <si>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</si>
  <si>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</si>
  <si>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</si>
  <si>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</si>
  <si>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</si>
  <si>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</si>
  <si>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</si>
  <si>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</si>
  <si>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</si>
  <si>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</si>
  <si>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</si>
  <si>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</si>
  <si>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</si>
  <si>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</si>
  <si>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</si>
  <si>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</si>
  <si>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</si>
  <si>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</si>
  <si>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</si>
  <si>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</si>
  <si>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</si>
  <si>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</si>
  <si>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</si>
  <si>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</si>
  <si>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</si>
  <si>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</si>
  <si>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</si>
  <si>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</si>
  <si>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</si>
  <si>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</si>
  <si>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</si>
  <si>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</si>
  <si>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</si>
  <si>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</si>
  <si>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</si>
  <si>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</si>
  <si>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</si>
  <si>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</si>
  <si>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</si>
  <si>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</si>
  <si>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</si>
  <si>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</si>
  <si>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</si>
  <si>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</si>
  <si>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</si>
  <si>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</si>
  <si>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</si>
  <si>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</si>
  <si>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</si>
  <si>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</si>
  <si>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</si>
  <si>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</si>
  <si>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</si>
  <si>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</si>
  <si>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</si>
  <si>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</si>
  <si>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</si>
  <si>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</si>
  <si>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</si>
  <si>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</si>
  <si>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</si>
  <si>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</si>
  <si>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</si>
  <si>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</si>
  <si>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</si>
  <si>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</si>
  <si>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</si>
  <si>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</si>
  <si>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</si>
  <si>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</si>
  <si>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</si>
  <si>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</si>
  <si>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</si>
  <si>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</si>
  <si>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</si>
  <si>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</si>
  <si>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</si>
  <si>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</si>
  <si>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</si>
  <si>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</si>
  <si>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</si>
  <si>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</si>
  <si>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</si>
  <si>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</si>
  <si>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</si>
  <si>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</si>
  <si>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</si>
  <si>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</si>
  <si>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</si>
  <si>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</si>
  <si>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</si>
  <si>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</si>
  <si>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</si>
  <si>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</si>
  <si>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</si>
  <si>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</si>
  <si>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</si>
  <si>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</si>
  <si>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</si>
  <si>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</si>
  <si>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</si>
  <si>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</si>
  <si>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</si>
  <si>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</si>
  <si>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</si>
  <si>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</si>
  <si>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</si>
  <si>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</si>
  <si>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</si>
  <si>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</si>
  <si>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</si>
  <si>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</si>
  <si>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</si>
  <si>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</si>
  <si>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</si>
  <si>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</si>
  <si>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</si>
  <si>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</si>
  <si>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</si>
  <si>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</si>
  <si>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</si>
  <si>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</si>
  <si>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</si>
  <si>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</si>
  <si>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</si>
  <si>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</si>
  <si>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</si>
  <si>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</si>
  <si>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</si>
  <si>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</si>
  <si>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</si>
  <si>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</si>
  <si>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</si>
  <si>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</si>
  <si>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</si>
  <si>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</si>
  <si>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</si>
  <si>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</si>
  <si>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</si>
  <si>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</si>
  <si>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</si>
  <si>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</si>
  <si>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</si>
  <si>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</si>
  <si>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</si>
  <si>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</si>
  <si>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</si>
  <si>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</si>
  <si>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</si>
  <si>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</si>
  <si>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</si>
  <si>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</si>
  <si>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</si>
  <si>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</si>
  <si>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</si>
  <si>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</si>
  <si>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</si>
  <si>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</si>
  <si>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</si>
  <si>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</si>
  <si>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</si>
  <si>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</si>
  <si>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</si>
  <si>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</si>
  <si>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</si>
  <si>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</si>
  <si>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</si>
  <si>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</si>
  <si>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</si>
  <si>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</si>
  <si>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</si>
  <si>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</si>
  <si>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</si>
  <si>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</si>
  <si>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</si>
  <si>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</si>
  <si>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</si>
  <si>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</si>
  <si>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</si>
  <si>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</si>
  <si>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</si>
  <si>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</si>
  <si>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</si>
  <si>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</si>
  <si>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</si>
  <si>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</si>
  <si>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</si>
  <si>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</si>
  <si>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</si>
  <si>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</si>
  <si>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</si>
  <si>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</si>
  <si>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</si>
  <si>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</si>
  <si>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</si>
  <si>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</si>
  <si>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</si>
  <si>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</si>
  <si>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</si>
  <si>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</si>
  <si>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</si>
  <si>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</si>
  <si>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</si>
  <si>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</si>
  <si>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</si>
  <si>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</si>
  <si>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</si>
  <si>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</si>
  <si>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</si>
  <si>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</si>
  <si>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</si>
  <si>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</si>
  <si>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</si>
  <si>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</si>
  <si>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</si>
  <si>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</si>
  <si>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</si>
  <si>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</si>
  <si>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</si>
  <si>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</si>
  <si>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</si>
  <si>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</si>
  <si>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</si>
  <si>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</si>
  <si>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</si>
  <si>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</si>
  <si>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</si>
  <si>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</si>
  <si>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</si>
  <si>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</si>
  <si>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</si>
  <si>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</si>
  <si>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</si>
  <si>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</si>
  <si>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</si>
  <si>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</si>
  <si>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</si>
  <si>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</si>
  <si>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</si>
  <si>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</si>
  <si>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</si>
  <si>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</si>
  <si>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</si>
  <si>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</si>
  <si>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</si>
  <si>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</si>
  <si>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</si>
  <si>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</si>
  <si>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</si>
  <si>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</si>
  <si>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</si>
  <si>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</si>
  <si>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</si>
  <si>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</si>
  <si>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</si>
  <si>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</si>
  <si>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</si>
  <si>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</si>
  <si>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</si>
  <si>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</si>
  <si>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</si>
  <si>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</si>
  <si>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</si>
  <si>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</si>
  <si>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</si>
  <si>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</si>
  <si>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</si>
  <si>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</si>
  <si>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</si>
  <si>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</si>
  <si>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</si>
  <si>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</si>
  <si>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</si>
  <si>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</si>
  <si>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</si>
  <si>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</si>
  <si>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</si>
  <si>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</si>
  <si>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</si>
  <si>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</si>
  <si>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</si>
  <si>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</si>
  <si>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</si>
  <si>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</si>
  <si>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</si>
  <si>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</si>
  <si>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</si>
  <si>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</si>
  <si>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</si>
  <si>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</si>
  <si>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</si>
  <si>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</si>
  <si>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</si>
  <si>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</si>
  <si>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</si>
  <si>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</si>
  <si>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</si>
  <si>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</si>
  <si>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</si>
  <si>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</si>
  <si>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</si>
  <si>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</si>
  <si>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</si>
  <si>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</si>
  <si>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</si>
  <si>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</si>
  <si>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</si>
  <si>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</si>
  <si>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</si>
  <si>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</si>
  <si>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</si>
  <si>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</si>
  <si>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</si>
  <si>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</si>
  <si>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</si>
  <si>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</si>
  <si>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</si>
  <si>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</si>
  <si>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</si>
  <si>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</si>
  <si>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</si>
  <si>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</si>
  <si>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</si>
  <si>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</si>
  <si>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</si>
  <si>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</si>
  <si>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</si>
  <si>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</si>
  <si>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</si>
  <si>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</si>
  <si>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</si>
  <si>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</si>
  <si>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</si>
  <si>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</si>
  <si>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</si>
  <si>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</si>
  <si>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</si>
  <si>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</si>
  <si>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</si>
  <si>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</si>
  <si>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</si>
  <si>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</si>
  <si>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</si>
  <si>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</si>
  <si>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</si>
  <si>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</si>
  <si>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</si>
  <si>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</si>
  <si>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</si>
  <si>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</si>
  <si>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</si>
  <si>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</si>
  <si>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</si>
  <si>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</si>
  <si>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</si>
  <si>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</si>
  <si>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</si>
  <si>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</si>
  <si>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</si>
  <si>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</si>
  <si>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</si>
  <si>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</si>
  <si>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</si>
  <si>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</si>
  <si>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</si>
  <si>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</si>
  <si>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</si>
  <si>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</si>
  <si>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</si>
  <si>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</si>
  <si>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</si>
  <si>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</si>
  <si>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</si>
  <si>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</si>
  <si>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</si>
  <si>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</si>
  <si>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</si>
  <si>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</si>
  <si>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</si>
  <si>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</si>
  <si>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</si>
  <si>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</si>
  <si>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</si>
  <si>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</si>
  <si>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</si>
  <si>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</si>
  <si>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</si>
  <si>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</si>
  <si>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</si>
  <si>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</si>
  <si>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</si>
  <si>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</si>
  <si>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</si>
  <si>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</si>
  <si>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</si>
  <si>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</si>
  <si>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</si>
  <si>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</si>
  <si>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</si>
  <si>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</si>
  <si>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</si>
  <si>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</si>
  <si>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</si>
  <si>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</si>
  <si>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</si>
  <si>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</si>
  <si>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</si>
  <si>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</si>
  <si>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</si>
  <si>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</si>
  <si>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</si>
  <si>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</si>
  <si>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</si>
  <si>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</si>
  <si>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</si>
  <si>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</si>
  <si>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</si>
  <si>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</si>
  <si>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</si>
  <si>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</si>
  <si>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</si>
  <si>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</si>
  <si>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</si>
  <si>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</si>
  <si>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</si>
  <si>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</si>
  <si>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</si>
  <si>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</si>
  <si>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</si>
  <si>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</si>
  <si>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</si>
  <si>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</si>
  <si>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</si>
  <si>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</si>
  <si>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</si>
  <si>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</si>
  <si>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</si>
  <si>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</si>
  <si>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</si>
  <si>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</si>
  <si>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</si>
  <si>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</si>
  <si>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</si>
  <si>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</si>
  <si>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</si>
  <si>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</si>
  <si>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</si>
  <si>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</si>
  <si>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</si>
  <si>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</si>
  <si>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</si>
  <si>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</si>
  <si>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</si>
  <si>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</si>
  <si>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</si>
  <si>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</si>
  <si>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</si>
  <si>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</si>
  <si>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</si>
  <si>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</si>
  <si>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</si>
  <si>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</si>
  <si>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</si>
  <si>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</si>
  <si>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</si>
  <si>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</si>
  <si>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</si>
  <si>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</si>
  <si>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</si>
  <si>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</si>
  <si>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</si>
  <si>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</si>
  <si>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</si>
  <si>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</si>
  <si>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</si>
  <si>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</si>
  <si>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</si>
  <si>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</si>
  <si>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</si>
  <si>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</si>
  <si>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</si>
  <si>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</si>
  <si>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</si>
  <si>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</si>
  <si>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</si>
  <si>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</si>
  <si>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</si>
  <si>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</si>
  <si>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</si>
  <si>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</si>
  <si>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</si>
  <si>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</si>
  <si>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</si>
  <si>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</si>
  <si>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</si>
  <si>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</si>
  <si>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</si>
  <si>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</si>
  <si>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</si>
  <si>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</si>
  <si>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</si>
  <si>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</si>
  <si>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</si>
  <si>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</si>
  <si>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</si>
  <si>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</si>
  <si>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</si>
  <si>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</si>
  <si>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</si>
  <si>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</si>
  <si>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</si>
  <si>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</si>
  <si>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</si>
  <si>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</si>
  <si>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</si>
  <si>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</si>
  <si>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</si>
  <si>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</si>
  <si>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</si>
  <si>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</si>
  <si>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</si>
  <si>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</si>
  <si>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</si>
  <si>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</si>
  <si>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</si>
  <si>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</si>
  <si>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</si>
  <si>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</si>
  <si>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</si>
  <si>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</si>
  <si>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</si>
  <si>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</si>
  <si>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</si>
  <si>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</si>
  <si>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</si>
  <si>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</si>
  <si>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</si>
  <si>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</si>
  <si>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</si>
  <si>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</si>
  <si>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</si>
  <si>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</si>
  <si>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</si>
  <si>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</si>
  <si>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</si>
  <si>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</si>
  <si>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</si>
  <si>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</si>
  <si>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</si>
  <si>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</si>
  <si>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</si>
  <si>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</si>
  <si>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</si>
  <si>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</si>
  <si>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</si>
  <si>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</si>
  <si>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</si>
  <si>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</si>
  <si>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</si>
  <si>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</si>
  <si>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</si>
  <si>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</si>
  <si>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</si>
  <si>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</si>
  <si>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</si>
  <si>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</si>
  <si>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</si>
  <si>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</si>
  <si>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</si>
  <si>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</si>
  <si>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</si>
  <si>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</si>
  <si>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</si>
  <si>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</si>
  <si>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</si>
  <si>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</si>
  <si>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</si>
  <si>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</si>
  <si>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</si>
  <si>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</si>
  <si>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</si>
  <si>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</si>
  <si>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</si>
  <si>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</si>
  <si>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</si>
  <si>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</si>
  <si>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</si>
  <si>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</si>
  <si>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</si>
  <si>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</si>
  <si>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</si>
  <si>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</si>
  <si>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</si>
  <si>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</si>
  <si>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</si>
  <si>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</si>
  <si>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</si>
  <si>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</si>
  <si>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</si>
  <si>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</si>
  <si>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</si>
  <si>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</si>
  <si>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</si>
  <si>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</si>
  <si>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</si>
  <si>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</si>
  <si>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</si>
  <si>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</si>
  <si>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</si>
  <si>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</si>
  <si>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</si>
  <si>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</si>
  <si>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</si>
  <si>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</si>
  <si>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</si>
  <si>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</si>
  <si>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</si>
  <si>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</si>
  <si>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</si>
  <si>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</si>
  <si>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</si>
  <si>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</si>
  <si>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</si>
  <si>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</si>
  <si>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</si>
  <si>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</si>
  <si>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</si>
  <si>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</si>
  <si>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</si>
  <si>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</si>
  <si>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</si>
  <si>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</si>
  <si>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</si>
  <si>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</si>
  <si>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</si>
  <si>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</si>
  <si>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</si>
  <si>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</si>
  <si>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</si>
  <si>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</si>
  <si>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</si>
  <si>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</si>
  <si>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</si>
  <si>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</si>
  <si>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</si>
  <si>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</si>
  <si>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</si>
  <si>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</si>
  <si>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</si>
  <si>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</si>
  <si>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</si>
  <si>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</si>
  <si>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</si>
  <si>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</si>
  <si>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</si>
  <si>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</si>
  <si>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</si>
  <si>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</si>
  <si>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</si>
  <si>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</si>
  <si>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</si>
  <si>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</si>
  <si>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</si>
  <si>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</si>
  <si>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</si>
  <si>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</si>
  <si>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</si>
  <si>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</si>
  <si>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</si>
  <si>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</si>
  <si>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</si>
  <si>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</si>
  <si>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</si>
  <si>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</si>
  <si>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</si>
  <si>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</si>
  <si>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</si>
  <si>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</si>
  <si>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</si>
  <si>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</si>
  <si>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</si>
  <si>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</si>
  <si>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</si>
  <si>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</si>
  <si>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</si>
  <si>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</si>
  <si>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</si>
  <si>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</si>
  <si>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</si>
  <si>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</si>
  <si>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</si>
  <si>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</si>
  <si>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</si>
  <si>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</si>
  <si>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</si>
  <si>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</si>
  <si>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</si>
  <si>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</si>
  <si>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</si>
  <si>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</si>
  <si>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</si>
  <si>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</si>
  <si>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</si>
  <si>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</si>
  <si>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</si>
  <si>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</si>
  <si>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</si>
  <si>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</si>
  <si>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</si>
  <si>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</si>
  <si>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</si>
  <si>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</si>
  <si>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</si>
  <si>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</si>
  <si>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</si>
  <si>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</si>
  <si>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</si>
  <si>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</si>
  <si>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</si>
  <si>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</si>
  <si>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</si>
  <si>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</si>
  <si>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</si>
  <si>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</si>
  <si>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</si>
  <si>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</si>
  <si>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</si>
  <si>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</si>
  <si>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</si>
  <si>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</si>
  <si>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</si>
  <si>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</si>
  <si>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</si>
  <si>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</si>
  <si>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</si>
  <si>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</si>
  <si>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</si>
  <si>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</si>
  <si>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</si>
  <si>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</si>
  <si>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</si>
  <si>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</si>
  <si>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</si>
  <si>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</si>
  <si>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</si>
  <si>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</si>
  <si>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</si>
  <si>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</si>
  <si>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</si>
  <si>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</si>
  <si>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</si>
  <si>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</si>
  <si>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</si>
  <si>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</si>
  <si>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</si>
  <si>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</si>
  <si>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</si>
  <si>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</si>
  <si>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</si>
  <si>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</si>
  <si>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</si>
  <si>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</si>
  <si>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</si>
  <si>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</si>
  <si>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</si>
  <si>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</si>
  <si>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</si>
  <si>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</si>
  <si>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</si>
  <si>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</si>
  <si>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</si>
  <si>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</si>
  <si>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</si>
  <si>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</si>
  <si>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</si>
  <si>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</si>
  <si>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</si>
  <si>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</si>
  <si>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</si>
  <si>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</si>
  <si>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</si>
  <si>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</si>
  <si>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</si>
  <si>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</si>
  <si>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</si>
  <si>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</si>
  <si>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</si>
  <si>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</si>
  <si>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</si>
  <si>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</si>
  <si>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</si>
  <si>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</si>
  <si>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</si>
  <si>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</si>
  <si>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</si>
  <si>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</si>
  <si>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</si>
  <si>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</si>
  <si>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</si>
  <si>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</si>
  <si>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</si>
  <si>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</si>
  <si>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</si>
  <si>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</si>
  <si>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</si>
  <si>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</si>
  <si>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</si>
  <si>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</si>
  <si>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</si>
  <si>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</si>
  <si>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</si>
  <si>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</si>
  <si>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</si>
  <si>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</si>
  <si>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</si>
  <si>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</si>
  <si>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</si>
  <si>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</si>
  <si>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</si>
  <si>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</si>
  <si>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</si>
  <si>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</si>
  <si>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</si>
  <si>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</si>
  <si>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</si>
  <si>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</si>
  <si>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</si>
  <si>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</si>
  <si>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</si>
  <si>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</si>
  <si>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</si>
  <si>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</si>
  <si>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</si>
  <si>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</si>
  <si>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</si>
  <si>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</si>
  <si>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</si>
  <si>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</si>
  <si>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</si>
  <si>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</si>
  <si>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</si>
  <si>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</si>
  <si>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</si>
  <si>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</si>
  <si>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</si>
  <si>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</si>
  <si>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</si>
  <si>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</si>
  <si>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</si>
  <si>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</si>
  <si>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</si>
  <si>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</si>
  <si>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</si>
  <si>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</si>
  <si>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</si>
  <si>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</si>
  <si>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</si>
  <si>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</si>
  <si>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</si>
  <si>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</si>
  <si>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</si>
  <si>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</si>
  <si>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</si>
  <si>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</si>
  <si>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</si>
  <si>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</si>
  <si>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</si>
  <si>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</si>
  <si>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</si>
  <si>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</si>
  <si>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</si>
  <si>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</si>
  <si>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</si>
  <si>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</si>
  <si>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</si>
  <si>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</si>
  <si>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</si>
  <si>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</si>
  <si>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</si>
  <si>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</si>
  <si>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</si>
  <si>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</si>
  <si>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</si>
  <si>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</si>
  <si>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</si>
  <si>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</si>
  <si>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</si>
  <si>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</si>
  <si>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</si>
  <si>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</si>
  <si>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</si>
  <si>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</si>
  <si>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</si>
  <si>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</si>
  <si>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</si>
  <si>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</si>
  <si>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</si>
  <si>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</si>
  <si>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</si>
  <si>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</si>
  <si>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</si>
  <si>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</si>
  <si>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</si>
  <si>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</si>
  <si>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</si>
  <si>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</si>
  <si>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</si>
  <si>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</si>
  <si>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</si>
  <si>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</si>
  <si>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</si>
  <si>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</si>
  <si>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</si>
  <si>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</si>
  <si>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</si>
  <si>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</si>
  <si>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</si>
  <si>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</si>
  <si>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</si>
  <si>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</si>
  <si>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</si>
  <si>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</si>
  <si>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</si>
  <si>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</si>
  <si>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</si>
  <si>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</si>
  <si>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</si>
  <si>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</si>
  <si>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</si>
  <si>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</si>
  <si>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</si>
  <si>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</si>
  <si>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</si>
  <si>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</si>
  <si>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</si>
  <si>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</si>
  <si>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</si>
  <si>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</si>
  <si>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</si>
  <si>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</si>
  <si>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</si>
  <si>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</si>
  <si>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</si>
  <si>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</si>
  <si>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</si>
  <si>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</si>
  <si>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</si>
  <si>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</si>
  <si>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</si>
  <si>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</si>
  <si>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</si>
  <si>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</si>
  <si>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</si>
  <si>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</si>
  <si>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</si>
  <si>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</si>
  <si>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</si>
  <si>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</si>
  <si>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</si>
  <si>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</si>
  <si>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</si>
  <si>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</si>
  <si>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</si>
  <si>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</si>
  <si>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</si>
  <si>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</si>
  <si>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</si>
  <si>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</si>
  <si>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</si>
  <si>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</si>
  <si>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</si>
  <si>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</si>
  <si>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</si>
  <si>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</si>
  <si>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</si>
  <si>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</si>
  <si>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</si>
  <si>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</si>
  <si>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</si>
  <si>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</si>
  <si>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</si>
  <si>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</si>
  <si>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</si>
  <si>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</si>
  <si>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</si>
  <si>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</si>
  <si>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</si>
  <si>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</si>
  <si>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</si>
  <si>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</si>
  <si>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</si>
  <si>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</si>
  <si>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</si>
  <si>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</si>
  <si>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</si>
  <si>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</si>
  <si>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</si>
  <si>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</si>
  <si>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</si>
  <si>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</si>
  <si>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</si>
  <si>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</si>
  <si>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</si>
  <si>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</si>
  <si>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</si>
  <si>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</si>
  <si>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</si>
  <si>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</si>
  <si>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</si>
  <si>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</si>
  <si>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</si>
  <si>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</si>
  <si>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</si>
  <si>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</si>
  <si>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</si>
  <si>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</si>
  <si>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</si>
  <si>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</si>
  <si>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</si>
  <si>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</si>
  <si>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</si>
  <si>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</si>
  <si>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</si>
  <si>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</si>
  <si>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</si>
  <si>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</si>
  <si>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</si>
  <si>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</si>
  <si>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</si>
  <si>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</si>
  <si>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</si>
  <si>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</si>
  <si>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</si>
  <si>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</si>
  <si>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</si>
  <si>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</si>
  <si>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</si>
  <si>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</si>
  <si>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</si>
  <si>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</si>
  <si>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</si>
  <si>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</si>
  <si>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</si>
  <si>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</si>
  <si>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</si>
  <si>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</si>
  <si>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</si>
  <si>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</si>
  <si>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</si>
  <si>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</si>
  <si>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</si>
  <si>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</si>
  <si>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</si>
  <si>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</si>
  <si>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</si>
  <si>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</si>
  <si>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</si>
  <si>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</si>
  <si>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</si>
  <si>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</si>
  <si>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</si>
  <si>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</si>
  <si>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</si>
  <si>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</si>
  <si>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</si>
  <si>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</si>
  <si>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</si>
  <si>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</si>
  <si>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</si>
  <si>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</si>
  <si>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</si>
  <si>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</si>
  <si>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</si>
  <si>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</si>
  <si>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</si>
  <si>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</si>
  <si>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</si>
  <si>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</si>
  <si>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</si>
  <si>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</si>
  <si>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</si>
  <si>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</si>
  <si>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</si>
  <si>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</si>
  <si>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</si>
  <si>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</si>
  <si>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</si>
  <si>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</si>
  <si>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</si>
  <si>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</si>
  <si>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</si>
  <si>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</si>
  <si>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</si>
  <si>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</si>
  <si>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</si>
  <si>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</si>
  <si>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</si>
  <si>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</si>
  <si>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</si>
  <si>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</si>
  <si>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</si>
  <si>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</si>
  <si>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</si>
  <si>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</si>
  <si>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</si>
  <si>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</si>
  <si>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</si>
  <si>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</si>
  <si>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</si>
  <si>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</si>
  <si>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</si>
  <si>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</si>
  <si>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</si>
  <si>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</si>
  <si>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</si>
  <si>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</si>
  <si>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</si>
  <si>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</si>
  <si>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</si>
  <si>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</si>
  <si>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</si>
  <si>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</si>
  <si>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</si>
  <si>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</si>
  <si>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</si>
  <si>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</si>
  <si>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</si>
  <si>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</si>
  <si>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</si>
  <si>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</si>
  <si>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</si>
  <si>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</si>
  <si>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</si>
  <si>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</si>
  <si>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</si>
  <si>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</si>
  <si>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</si>
  <si>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</si>
  <si>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</si>
  <si>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</si>
  <si>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</si>
  <si>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</si>
  <si>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</si>
  <si>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</si>
  <si>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</si>
  <si>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</si>
  <si>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</si>
  <si>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</si>
  <si>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</si>
  <si>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</si>
  <si>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</si>
  <si>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</si>
  <si>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</si>
  <si>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</si>
  <si>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</si>
  <si>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</si>
  <si>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</si>
  <si>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</si>
  <si>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</si>
  <si>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</si>
  <si>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</si>
  <si>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</si>
  <si>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</si>
  <si>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</si>
  <si>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</si>
  <si>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</si>
  <si>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</si>
  <si>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</si>
  <si>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</si>
  <si>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</si>
  <si>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</si>
  <si>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</si>
  <si>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</si>
  <si>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</si>
  <si>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</si>
  <si>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</si>
  <si>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</si>
  <si>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</si>
  <si>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</si>
  <si>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</si>
  <si>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</si>
  <si>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</si>
  <si>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</si>
  <si>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</si>
  <si>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</si>
  <si>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</si>
  <si>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</si>
  <si>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</si>
  <si>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</si>
  <si>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</si>
  <si>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</si>
  <si>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</si>
  <si>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</si>
  <si>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</si>
  <si>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</si>
  <si>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</si>
  <si>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</si>
  <si>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</si>
  <si>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</si>
  <si>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</si>
  <si>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</si>
  <si>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</si>
  <si>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</si>
  <si>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</si>
  <si>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</si>
  <si>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</si>
  <si>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</si>
  <si>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</si>
  <si>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</si>
  <si>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</si>
  <si>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</si>
  <si>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</si>
  <si>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</si>
  <si>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</si>
  <si>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</si>
  <si>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</si>
  <si>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</si>
  <si>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</si>
  <si>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</si>
  <si>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</si>
  <si>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</si>
  <si>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</si>
  <si>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</si>
  <si>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</si>
  <si>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</si>
  <si>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</si>
  <si>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</si>
  <si>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</si>
  <si>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</si>
  <si>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</si>
  <si>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</si>
  <si>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</si>
  <si>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</si>
  <si>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</si>
  <si>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</si>
  <si>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</si>
  <si>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</si>
  <si>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</si>
  <si>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</si>
  <si>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</si>
  <si>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</si>
  <si>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</si>
  <si>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</si>
  <si>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</si>
  <si>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</si>
  <si>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</si>
  <si>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</si>
  <si>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</si>
  <si>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</si>
  <si>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</si>
  <si>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</si>
  <si>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</si>
  <si>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</si>
  <si>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</si>
  <si>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</si>
  <si>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</si>
  <si>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</si>
  <si>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</si>
  <si>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</si>
  <si>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</si>
  <si>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</si>
  <si>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</si>
  <si>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</si>
  <si>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</si>
  <si>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</si>
  <si>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</si>
  <si>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</si>
  <si>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</si>
  <si>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</si>
  <si>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</si>
  <si>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</si>
  <si>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</si>
  <si>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</si>
  <si>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</si>
  <si>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</si>
  <si>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</si>
  <si>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</si>
  <si>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</si>
  <si>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</si>
  <si>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</si>
  <si>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</si>
  <si>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</si>
  <si>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</si>
  <si>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</si>
  <si>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</si>
  <si>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</si>
  <si>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</si>
  <si>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</si>
  <si>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</si>
  <si>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</si>
  <si>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</si>
  <si>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</si>
  <si>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</si>
  <si>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</si>
  <si>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</si>
  <si>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</si>
  <si>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</si>
  <si>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</si>
  <si>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</si>
  <si>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</si>
  <si>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</si>
  <si>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</si>
  <si>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</si>
  <si>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</si>
  <si>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</si>
  <si>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</si>
  <si>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</si>
  <si>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</si>
  <si>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</si>
  <si>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</si>
  <si>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</si>
  <si>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</si>
  <si>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</si>
  <si>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</si>
  <si>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</si>
  <si>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</si>
  <si>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</si>
  <si>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</si>
  <si>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</si>
  <si>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</si>
  <si>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</si>
  <si>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</si>
  <si>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</si>
  <si>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</si>
  <si>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</si>
  <si>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</si>
  <si>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</si>
  <si>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</si>
  <si>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</si>
  <si>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</si>
  <si>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</si>
  <si>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</si>
  <si>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</si>
  <si>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</si>
  <si>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</si>
  <si>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</si>
  <si>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</si>
  <si>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</si>
  <si>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</si>
  <si>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</si>
  <si>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</si>
  <si>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</si>
  <si>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</si>
  <si>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</si>
  <si>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</si>
  <si>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</si>
  <si>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</si>
  <si>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</si>
  <si>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</si>
  <si>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</si>
  <si>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</si>
  <si>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</si>
  <si>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</si>
  <si>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</si>
  <si>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</si>
  <si>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</si>
  <si>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</si>
  <si>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</si>
  <si>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</si>
  <si>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</si>
  <si>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</si>
  <si>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</si>
  <si>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</si>
  <si>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</si>
  <si>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</si>
  <si>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</si>
  <si>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</si>
  <si>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</si>
  <si>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</si>
  <si>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</si>
  <si>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</si>
  <si>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</si>
  <si>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</si>
  <si>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</si>
  <si>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</si>
  <si>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</si>
  <si>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</si>
  <si>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</si>
  <si>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</si>
  <si>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</si>
  <si>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</si>
  <si>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</si>
  <si>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</si>
  <si>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</si>
  <si>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</si>
  <si>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</si>
  <si>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</si>
  <si>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</si>
  <si>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</si>
  <si>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</si>
  <si>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</si>
  <si>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</si>
  <si>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</si>
  <si>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</si>
  <si>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</si>
  <si>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</si>
  <si>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</si>
  <si>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</si>
  <si>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</si>
  <si>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</si>
  <si>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</si>
  <si>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</si>
  <si>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</si>
  <si>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</si>
  <si>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</si>
  <si>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</si>
  <si>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</si>
  <si>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</si>
  <si>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</si>
  <si>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</si>
  <si>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</si>
  <si>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</si>
  <si>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</si>
  <si>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</si>
  <si>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</si>
  <si>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</si>
  <si>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</si>
  <si>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</si>
  <si>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</si>
  <si>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</si>
  <si>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</si>
  <si>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</si>
  <si>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</si>
  <si>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</si>
  <si>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</si>
  <si>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</si>
  <si>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</si>
  <si>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</si>
  <si>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</si>
  <si>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</si>
  <si>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</si>
  <si>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</si>
  <si>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</si>
  <si>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</si>
  <si>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</si>
  <si>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</si>
  <si>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</si>
  <si>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</si>
  <si>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</si>
  <si>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</si>
  <si>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</si>
  <si>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</si>
  <si>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</si>
  <si>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</si>
  <si>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</si>
  <si>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</si>
  <si>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</si>
  <si>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</si>
  <si>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</si>
  <si>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</si>
  <si>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</si>
  <si>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</si>
  <si>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</si>
  <si>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</si>
  <si>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</si>
  <si>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</si>
  <si>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</si>
  <si>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</si>
  <si>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</si>
  <si>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</si>
  <si>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</si>
  <si>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</si>
  <si>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</si>
  <si>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</si>
  <si>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</si>
  <si>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</si>
  <si>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</si>
  <si>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</si>
  <si>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</si>
  <si>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</si>
  <si>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</si>
  <si>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</si>
  <si>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</si>
  <si>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</si>
  <si>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</si>
  <si>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</si>
  <si>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</si>
  <si>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</si>
  <si>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</si>
  <si>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</si>
  <si>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</si>
  <si>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</si>
  <si>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</si>
  <si>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</si>
  <si>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</si>
  <si>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</si>
  <si>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</si>
  <si>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</si>
  <si>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</si>
  <si>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</si>
  <si>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</si>
  <si>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</si>
  <si>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</si>
  <si>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</si>
  <si>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</si>
  <si>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</si>
  <si>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</si>
  <si>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</si>
  <si>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</si>
  <si>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</si>
  <si>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</si>
  <si>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</si>
  <si>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</si>
  <si>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</si>
  <si>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</si>
  <si>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</si>
  <si>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</si>
  <si>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</si>
  <si>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</si>
  <si>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</si>
  <si>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</si>
  <si>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</si>
  <si>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</si>
  <si>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</si>
  <si>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</si>
  <si>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</si>
  <si>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</si>
  <si>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</si>
  <si>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</si>
  <si>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</si>
  <si>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</si>
  <si>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</si>
  <si>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</si>
  <si>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</si>
  <si>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</si>
  <si>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</si>
  <si>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</si>
  <si>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</si>
  <si>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</si>
  <si>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</si>
  <si>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</si>
  <si>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</si>
  <si>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</si>
  <si>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</si>
  <si>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</si>
  <si>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</si>
  <si>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</si>
  <si>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</si>
  <si>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</si>
  <si>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</si>
  <si>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</si>
  <si>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</si>
  <si>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</si>
  <si>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</si>
  <si>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</si>
  <si>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</si>
  <si>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</si>
  <si>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</si>
  <si>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</si>
  <si>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</si>
  <si>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</si>
  <si>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</si>
  <si>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</si>
  <si>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</si>
  <si>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</si>
  <si>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</si>
  <si>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</si>
  <si>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</si>
  <si>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</si>
  <si>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</si>
  <si>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</si>
  <si>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</si>
  <si>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</si>
  <si>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</si>
  <si>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</si>
  <si>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</si>
  <si>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</si>
  <si>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</si>
  <si>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</si>
  <si>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</si>
  <si>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</si>
  <si>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</si>
  <si>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</si>
  <si>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</si>
  <si>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</si>
  <si>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</si>
  <si>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</si>
  <si>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</si>
  <si>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</si>
  <si>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</si>
  <si>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</si>
  <si>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</si>
  <si>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</si>
  <si>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</si>
  <si>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</si>
  <si>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</si>
  <si>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</si>
  <si>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</si>
  <si>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</si>
  <si>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</si>
  <si>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</si>
  <si>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</si>
  <si>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</si>
  <si>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</si>
  <si>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</si>
  <si>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</si>
  <si>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</si>
  <si>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</si>
  <si>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</si>
  <si>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</si>
  <si>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</si>
  <si>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</si>
  <si>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</si>
  <si>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</si>
  <si>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</si>
  <si>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</si>
  <si>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</si>
  <si>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</si>
  <si>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</si>
  <si>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</si>
  <si>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</si>
  <si>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</si>
  <si>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</si>
  <si>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</si>
  <si>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</si>
  <si>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</si>
  <si>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</si>
  <si>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</si>
  <si>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</si>
  <si>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</si>
  <si>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</si>
  <si>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</si>
  <si>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</si>
  <si>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</si>
  <si>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</si>
  <si>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</si>
  <si>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</si>
  <si>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</si>
  <si>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</si>
  <si>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</si>
  <si>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</si>
  <si>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</si>
  <si>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</si>
  <si>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</si>
  <si>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</si>
  <si>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</si>
  <si>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</si>
  <si>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</si>
  <si>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</si>
  <si>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</si>
  <si>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</si>
  <si>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</si>
  <si>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</si>
  <si>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</si>
  <si>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</si>
  <si>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</si>
  <si>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</si>
  <si>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</si>
  <si>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</si>
  <si>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</si>
  <si>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</si>
  <si>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</si>
  <si>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</si>
  <si>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</si>
  <si>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</si>
  <si>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</si>
  <si>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</si>
  <si>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</si>
  <si>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</si>
  <si>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</si>
  <si>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</si>
  <si>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</si>
  <si>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</si>
  <si>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</si>
  <si>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</si>
  <si>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</si>
  <si>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</si>
  <si>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</si>
  <si>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</si>
  <si>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</si>
  <si>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</si>
  <si>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</si>
  <si>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</si>
  <si>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</si>
  <si>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</si>
  <si>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</si>
  <si>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</si>
  <si>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</si>
  <si>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</si>
  <si>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</si>
  <si>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</si>
  <si>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</si>
  <si>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</si>
  <si>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</si>
  <si>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</si>
  <si>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</si>
  <si>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</si>
  <si>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</si>
  <si>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</si>
  <si>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</si>
  <si>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</si>
  <si>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</si>
  <si>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</si>
  <si>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</si>
  <si>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</si>
  <si>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</si>
  <si>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</si>
  <si>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</si>
  <si>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</si>
  <si>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</si>
  <si>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</si>
  <si>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</si>
  <si>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</si>
  <si>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</si>
  <si>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</si>
  <si>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</si>
  <si>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</si>
  <si>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</si>
  <si>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</si>
  <si>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</si>
  <si>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</si>
  <si>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</si>
  <si>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</si>
  <si>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</si>
  <si>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</si>
  <si>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</si>
  <si>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</si>
  <si>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</si>
  <si>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</si>
  <si>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</si>
  <si>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</si>
  <si>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</si>
  <si>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</si>
  <si>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</si>
  <si>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</si>
  <si>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</si>
  <si>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</si>
  <si>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</si>
  <si>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</si>
  <si>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</si>
  <si>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</si>
  <si>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</si>
  <si>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</si>
  <si>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</si>
  <si>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</si>
  <si>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</si>
  <si>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</si>
  <si>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</si>
  <si>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</si>
  <si>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</si>
  <si>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</si>
  <si>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</si>
  <si>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</si>
  <si>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</si>
  <si>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</si>
  <si>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</si>
  <si>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</si>
  <si>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</si>
  <si>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</si>
  <si>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</si>
  <si>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</si>
  <si>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</si>
  <si>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</si>
  <si>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</si>
  <si>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</si>
  <si>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</si>
  <si>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</si>
  <si>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</si>
  <si>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</si>
  <si>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</si>
  <si>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</si>
  <si>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</si>
  <si>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</si>
  <si>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</si>
  <si>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</si>
  <si>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</si>
  <si>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</si>
  <si>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</si>
  <si>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</si>
  <si>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</si>
  <si>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</si>
  <si>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</si>
  <si>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</si>
  <si>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</si>
  <si>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</si>
  <si>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</si>
  <si>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</si>
  <si>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</si>
  <si>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</si>
  <si>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</si>
  <si>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</si>
  <si>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</si>
  <si>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</si>
  <si>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</si>
  <si>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</si>
  <si>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</si>
  <si>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</si>
  <si>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</si>
  <si>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</si>
  <si>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</si>
  <si>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</si>
  <si>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</si>
  <si>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</si>
  <si>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</si>
  <si>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</si>
  <si>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</si>
  <si>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</si>
  <si>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</si>
  <si>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</si>
  <si>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</si>
  <si>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</si>
  <si>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</si>
  <si>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</si>
  <si>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</si>
  <si>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</si>
  <si>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</si>
  <si>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</si>
  <si>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</si>
  <si>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</si>
  <si>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</si>
  <si>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</si>
  <si>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</si>
  <si>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</si>
  <si>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</si>
  <si>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</si>
  <si>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</si>
  <si>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</si>
  <si>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</si>
  <si>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</si>
  <si>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</si>
  <si>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</si>
  <si>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</si>
  <si>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</si>
  <si>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</si>
  <si>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</si>
  <si>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</si>
  <si>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</si>
  <si>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</si>
  <si>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</si>
  <si>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</si>
  <si>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</si>
  <si>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</si>
  <si>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</si>
  <si>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</si>
  <si>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</si>
  <si>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</si>
  <si>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</si>
  <si>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</si>
  <si>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</si>
  <si>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</si>
  <si>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</si>
  <si>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</si>
  <si>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</si>
  <si>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</si>
  <si>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</si>
  <si>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</si>
  <si>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</si>
  <si>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</si>
  <si>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</si>
  <si>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</si>
  <si>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</si>
  <si>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</si>
  <si>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</si>
  <si>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</si>
  <si>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</si>
  <si>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</si>
  <si>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</si>
  <si>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</si>
  <si>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</si>
  <si>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</si>
  <si>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</si>
  <si>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</si>
  <si>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</si>
  <si>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</si>
  <si>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</si>
  <si>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</si>
  <si>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</si>
  <si>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</si>
  <si>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</si>
  <si>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</si>
  <si>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</si>
  <si>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</si>
  <si>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</si>
  <si>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</si>
  <si>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</si>
  <si>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</si>
  <si>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</si>
  <si>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</si>
  <si>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</si>
  <si>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</si>
  <si>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</si>
  <si>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</si>
  <si>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</si>
  <si>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</si>
  <si>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</si>
  <si>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</si>
  <si>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</si>
  <si>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</si>
  <si>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</si>
  <si>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</si>
  <si>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</si>
  <si>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</si>
  <si>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</si>
  <si>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</si>
  <si>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</si>
  <si>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</si>
  <si>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</si>
  <si>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</si>
  <si>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</si>
  <si>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</si>
  <si>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</si>
  <si>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</si>
  <si>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</si>
  <si>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</si>
  <si>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</si>
  <si>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</si>
  <si>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</si>
  <si>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</si>
  <si>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</si>
  <si>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</si>
  <si>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</si>
  <si>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</si>
  <si>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</si>
  <si>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</si>
  <si>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</si>
  <si>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</si>
  <si>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</si>
  <si>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</si>
  <si>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</si>
  <si>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</si>
  <si>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</si>
  <si>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</si>
  <si>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</si>
  <si>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</si>
  <si>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</si>
  <si>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</si>
  <si>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</si>
  <si>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</si>
  <si>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</si>
  <si>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</si>
  <si>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</si>
  <si>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</si>
  <si>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</si>
  <si>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</si>
  <si>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</si>
  <si>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</si>
  <si>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</si>
  <si>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</si>
  <si>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</si>
  <si>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</si>
  <si>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</si>
  <si>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</si>
  <si>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</si>
  <si>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</si>
  <si>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</si>
  <si>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</si>
  <si>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</si>
  <si>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</si>
  <si>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</si>
  <si>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</si>
  <si>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</si>
  <si>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</si>
  <si>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</si>
  <si>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</si>
  <si>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</si>
  <si>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</si>
  <si>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</si>
  <si>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</si>
  <si>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</si>
  <si>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</si>
  <si>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</si>
  <si>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</si>
  <si>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</si>
  <si>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</si>
  <si>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</si>
  <si>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</si>
  <si>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</si>
  <si>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</si>
  <si>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</si>
  <si>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</si>
  <si>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</si>
  <si>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</si>
  <si>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</si>
  <si>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</si>
  <si>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</si>
  <si>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</si>
  <si>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</si>
  <si>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</si>
  <si>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</si>
  <si>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</si>
  <si>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</si>
  <si>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</si>
  <si>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</si>
  <si>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</si>
  <si>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</si>
  <si>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</si>
  <si>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</si>
  <si>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</si>
  <si>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</si>
  <si>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</si>
  <si>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</si>
  <si>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</si>
  <si>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</si>
  <si>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</si>
  <si>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</si>
  <si>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</si>
  <si>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</si>
  <si>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</si>
  <si>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</si>
  <si>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</si>
  <si>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</si>
  <si>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</si>
  <si>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</si>
  <si>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</si>
  <si>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</si>
  <si>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</si>
  <si>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</si>
  <si>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</si>
  <si>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</si>
  <si>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</si>
  <si>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</si>
  <si>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</si>
  <si>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</si>
  <si>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</si>
  <si>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</si>
  <si>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</si>
  <si>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</si>
  <si>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</si>
  <si>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</si>
  <si>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</si>
  <si>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</si>
  <si>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</si>
  <si>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</si>
  <si>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</si>
  <si>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</si>
  <si>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</si>
  <si>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</si>
  <si>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</si>
  <si>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</si>
  <si>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</si>
  <si>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</si>
  <si>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</si>
  <si>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</si>
  <si>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</si>
  <si>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</si>
  <si>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</si>
  <si>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</si>
  <si>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</si>
  <si>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</si>
  <si>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</si>
  <si>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</si>
  <si>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</si>
  <si>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</si>
  <si>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</si>
  <si>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</si>
  <si>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</si>
  <si>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</si>
  <si>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</si>
  <si>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</si>
  <si>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</si>
  <si>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</si>
  <si>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</si>
  <si>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</si>
  <si>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</si>
  <si>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</si>
  <si>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</si>
  <si>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</si>
  <si>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</si>
  <si>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</si>
  <si>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</si>
  <si>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</si>
  <si>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</si>
  <si>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</si>
  <si>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</si>
  <si>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</si>
  <si>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</si>
  <si>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</si>
  <si>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</si>
  <si>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</si>
  <si>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</si>
  <si>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</si>
  <si>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</si>
  <si>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</si>
  <si>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</si>
  <si>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</si>
  <si>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</si>
  <si>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</si>
  <si>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</si>
  <si>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</si>
  <si>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</si>
  <si>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</si>
  <si>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</si>
  <si>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</si>
  <si>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</si>
  <si>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</si>
  <si>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</si>
  <si>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</si>
  <si>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</si>
  <si>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</si>
  <si>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</si>
  <si>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</si>
  <si>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</si>
  <si>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</si>
  <si>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</si>
  <si>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</si>
  <si>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</si>
  <si>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</si>
  <si>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</si>
  <si>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</si>
  <si>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</si>
  <si>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</si>
  <si>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</si>
  <si>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</si>
  <si>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</si>
  <si>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</si>
  <si>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</si>
  <si>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</si>
  <si>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</si>
  <si>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</si>
  <si>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</si>
  <si>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</si>
  <si>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</si>
  <si>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</si>
  <si>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</si>
  <si>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</si>
  <si>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</si>
  <si>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</si>
  <si>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</si>
  <si>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</si>
  <si>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</si>
  <si>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</si>
  <si>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</si>
  <si>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</si>
  <si>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</si>
  <si>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</si>
  <si>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</si>
  <si>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</si>
  <si>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</si>
  <si>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</si>
  <si>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</si>
  <si>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</si>
  <si>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</si>
  <si>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</si>
  <si>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</si>
  <si>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</si>
  <si>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</si>
  <si>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</si>
  <si>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</si>
  <si>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</si>
  <si>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</si>
  <si>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</si>
  <si>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</si>
  <si>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</si>
  <si>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</si>
  <si>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</si>
  <si>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</si>
  <si>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</si>
  <si>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</si>
  <si>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</si>
  <si>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</si>
  <si>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</si>
  <si>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</si>
  <si>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</si>
  <si>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</si>
  <si>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</si>
  <si>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</si>
  <si>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</si>
  <si>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</si>
  <si>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</si>
  <si>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</si>
  <si>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</si>
  <si>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</si>
  <si>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</si>
  <si>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</si>
  <si>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</si>
  <si>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</si>
  <si>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</si>
  <si>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</si>
  <si>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</si>
  <si>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</si>
  <si>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</si>
  <si>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</si>
  <si>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</si>
  <si>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</si>
  <si>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</si>
  <si>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</si>
  <si>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</si>
  <si>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</si>
  <si>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</si>
  <si>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</si>
  <si>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</si>
  <si>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</si>
  <si>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</si>
  <si>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</si>
  <si>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</si>
  <si>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</si>
  <si>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</si>
  <si>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</si>
  <si>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</si>
  <si>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</si>
  <si>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</si>
  <si>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</si>
  <si>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</si>
  <si>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</si>
  <si>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</si>
  <si>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</si>
  <si>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</si>
  <si>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</si>
  <si>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</si>
  <si>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</si>
  <si>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</si>
  <si>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</si>
  <si>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</si>
  <si>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</si>
  <si>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</si>
  <si>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</si>
  <si>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</si>
  <si>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</si>
  <si>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</si>
  <si>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</si>
  <si>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</si>
  <si>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</si>
  <si>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</si>
  <si>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</si>
  <si>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</si>
  <si>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</si>
  <si>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</si>
  <si>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</si>
  <si>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</si>
  <si>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</si>
  <si>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</si>
  <si>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</si>
  <si>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</si>
  <si>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</si>
  <si>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</si>
  <si>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</si>
  <si>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</si>
  <si>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</si>
  <si>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</si>
  <si>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</si>
  <si>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</si>
  <si>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</si>
  <si>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</si>
  <si>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</si>
  <si>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</si>
  <si>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</si>
  <si>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</si>
  <si>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</si>
  <si>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</si>
  <si>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</si>
  <si>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</si>
  <si>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</si>
  <si>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</si>
  <si>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</si>
  <si>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</si>
  <si>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</si>
  <si>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</si>
  <si>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</si>
  <si>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</si>
  <si>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</si>
  <si>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</si>
  <si>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</si>
  <si>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</si>
  <si>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</si>
  <si>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</si>
  <si>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</si>
  <si>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</si>
  <si>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</si>
  <si>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</si>
  <si>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</si>
  <si>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</si>
  <si>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</si>
  <si>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</si>
  <si>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</si>
  <si>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</si>
  <si>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</si>
  <si>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</si>
  <si>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</si>
  <si>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</si>
  <si>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</si>
  <si>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</si>
  <si>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</si>
  <si>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</si>
  <si>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</si>
  <si>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</si>
  <si>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</si>
  <si>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</si>
  <si>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</si>
  <si>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</si>
  <si>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</si>
  <si>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</si>
  <si>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</si>
  <si>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</si>
  <si>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</si>
  <si>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</si>
  <si>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</si>
  <si>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</si>
  <si>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</si>
  <si>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</si>
  <si>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</si>
  <si>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</si>
  <si>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</si>
  <si>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</si>
  <si>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</si>
  <si>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</si>
  <si>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</si>
  <si>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</si>
  <si>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</si>
  <si>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</si>
  <si>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</si>
  <si>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</si>
  <si>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</si>
  <si>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</si>
  <si>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</si>
  <si>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</si>
  <si>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</si>
  <si>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</si>
  <si>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</si>
  <si>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</si>
  <si>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</si>
  <si>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</si>
  <si>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</si>
  <si>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</si>
  <si>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</si>
  <si>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</si>
  <si>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</si>
  <si>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</si>
  <si>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</si>
  <si>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</si>
  <si>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</si>
  <si>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</si>
  <si>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</si>
  <si>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</si>
  <si>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</si>
  <si>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</si>
  <si>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</si>
  <si>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</si>
  <si>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</si>
  <si>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</si>
  <si>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</si>
  <si>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</si>
  <si>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</si>
  <si>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</si>
  <si>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</si>
  <si>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</si>
  <si>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</si>
  <si>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</si>
  <si>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</si>
  <si>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</si>
  <si>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</si>
  <si>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</si>
  <si>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</si>
  <si>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</si>
  <si>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</si>
  <si>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</si>
  <si>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</si>
  <si>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</si>
  <si>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</si>
  <si>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</si>
  <si>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</si>
  <si>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</si>
  <si>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</si>
  <si>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</si>
  <si>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</si>
  <si>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</si>
  <si>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</si>
  <si>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</si>
  <si>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</si>
  <si>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</si>
  <si>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</si>
  <si>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</si>
  <si>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</si>
  <si>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</si>
  <si>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</si>
  <si>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</si>
  <si>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</si>
  <si>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</si>
  <si>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</si>
  <si>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</si>
  <si>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</si>
  <si>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</si>
  <si>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</si>
  <si>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</si>
  <si>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</si>
  <si>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</si>
  <si>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</si>
  <si>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</si>
  <si>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</si>
  <si>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</si>
  <si>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</si>
  <si>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</si>
  <si>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</si>
  <si>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</si>
  <si>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</si>
  <si>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</si>
  <si>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</si>
  <si>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</si>
  <si>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</si>
  <si>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</si>
  <si>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</si>
  <si>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</si>
  <si>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</si>
  <si>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</si>
  <si>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</si>
  <si>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</si>
  <si>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</si>
  <si>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</si>
  <si>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</si>
  <si>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</si>
  <si>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</si>
  <si>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</si>
  <si>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</si>
  <si>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</si>
  <si>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</si>
  <si>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</si>
  <si>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</si>
  <si>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</si>
  <si>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</si>
  <si>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</si>
  <si>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</si>
  <si>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</si>
  <si>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</si>
  <si>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</si>
  <si>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</si>
  <si>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</si>
  <si>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</si>
  <si>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</si>
  <si>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</si>
  <si>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</si>
  <si>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</si>
  <si>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</si>
  <si>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</si>
  <si>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</si>
  <si>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</si>
  <si>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</si>
  <si>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</si>
  <si>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</si>
  <si>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</si>
  <si>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</si>
  <si>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</si>
  <si>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</si>
  <si>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</si>
  <si>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</si>
  <si>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</si>
  <si>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</si>
  <si>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</si>
  <si>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</si>
  <si>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</si>
  <si>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</si>
  <si>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</si>
  <si>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</si>
  <si>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</si>
  <si>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</si>
  <si>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</si>
  <si>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</si>
  <si>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</si>
  <si>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</si>
  <si>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</si>
  <si>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</si>
  <si>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</si>
  <si>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</si>
  <si>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</si>
  <si>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</si>
  <si>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</si>
  <si>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</si>
  <si>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</si>
  <si>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</si>
  <si>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</si>
  <si>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</si>
  <si>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</si>
  <si>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</si>
  <si>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</si>
  <si>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</si>
  <si>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</si>
  <si>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</si>
  <si>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</si>
  <si>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</si>
  <si>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</si>
  <si>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</si>
  <si>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</si>
  <si>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</si>
  <si>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</si>
  <si>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</si>
  <si>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</si>
  <si>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</si>
  <si>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</si>
  <si>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</si>
  <si>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</si>
  <si>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</si>
  <si>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</si>
  <si>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</si>
  <si>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</si>
  <si>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</si>
  <si>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</si>
  <si>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</si>
  <si>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</si>
  <si>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</si>
  <si>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</si>
  <si>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</si>
  <si>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</si>
  <si>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</si>
  <si>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</si>
  <si>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</si>
  <si>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</si>
  <si>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</si>
  <si>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</si>
  <si>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</si>
  <si>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</si>
  <si>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</si>
  <si>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</si>
  <si>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</si>
  <si>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</si>
  <si>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</si>
  <si>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</si>
  <si>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</si>
  <si>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</si>
  <si>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</si>
  <si>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</si>
  <si>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</si>
  <si>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</si>
  <si>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</si>
  <si>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</si>
  <si>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</si>
  <si>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</si>
  <si>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</si>
  <si>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</si>
  <si>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</si>
  <si>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</si>
  <si>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</si>
  <si>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</si>
  <si>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</si>
  <si>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</si>
  <si>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</si>
  <si>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</si>
  <si>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</si>
  <si>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</si>
  <si>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</si>
  <si>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</si>
  <si>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</si>
  <si>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</si>
  <si>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</si>
  <si>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</si>
  <si>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</si>
  <si>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</si>
  <si>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</si>
  <si>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</si>
  <si>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</si>
  <si>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</si>
  <si>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</si>
  <si>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</si>
  <si>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</si>
  <si>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</si>
  <si>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</si>
  <si>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</si>
  <si>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</si>
  <si>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</si>
  <si>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</si>
  <si>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</si>
  <si>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</si>
  <si>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</si>
  <si>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</si>
  <si>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</si>
  <si>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</si>
  <si>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</si>
  <si>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</si>
  <si>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</si>
  <si>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</si>
  <si>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</si>
  <si>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</si>
  <si>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</si>
  <si>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</si>
  <si>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</si>
  <si>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</si>
  <si>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</si>
  <si>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</si>
  <si>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</si>
  <si>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</si>
  <si>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</si>
  <si>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</si>
  <si>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</si>
  <si>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</si>
  <si>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</si>
  <si>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</si>
  <si>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</si>
  <si>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</si>
  <si>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</si>
  <si>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</si>
  <si>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</si>
  <si>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</si>
  <si>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</si>
  <si>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</si>
  <si>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</si>
  <si>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</si>
  <si>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</si>
  <si>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</si>
  <si>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</si>
  <si>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</si>
  <si>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</si>
  <si>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</si>
  <si>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</si>
  <si>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</si>
  <si>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</si>
  <si>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</si>
  <si>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</si>
  <si>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</si>
  <si>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</si>
  <si>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</si>
  <si>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</si>
  <si>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</si>
  <si>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</si>
  <si>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</si>
  <si>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</si>
  <si>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</si>
  <si>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</si>
  <si>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</si>
  <si>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</si>
  <si>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</si>
  <si>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</si>
  <si>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</si>
  <si>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</si>
  <si>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</si>
  <si>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</si>
  <si>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</si>
  <si>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</si>
  <si>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</si>
  <si>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</si>
  <si>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</si>
  <si>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</si>
  <si>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</si>
  <si>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</si>
  <si>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</si>
  <si>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</si>
  <si>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</si>
  <si>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</si>
  <si>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</si>
  <si>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</si>
  <si>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</si>
  <si>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</si>
  <si>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</si>
  <si>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</si>
  <si>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</si>
  <si>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</si>
  <si>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</si>
  <si>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</si>
  <si>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</si>
  <si>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</si>
  <si>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</si>
  <si>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</si>
  <si>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</si>
  <si>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</si>
  <si>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</si>
  <si>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</si>
  <si>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</si>
  <si>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</si>
  <si>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</si>
  <si>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</si>
  <si>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</si>
  <si>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</si>
  <si>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</si>
  <si>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</si>
  <si>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</si>
  <si>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</si>
  <si>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</si>
  <si>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</si>
  <si>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</si>
  <si>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</si>
  <si>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</si>
  <si>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</si>
  <si>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</si>
  <si>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</si>
  <si>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</si>
  <si>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</si>
  <si>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</si>
  <si>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</si>
  <si>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</si>
  <si>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</si>
  <si>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</si>
  <si>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</si>
  <si>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</si>
  <si>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</si>
  <si>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</si>
  <si>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</si>
  <si>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</si>
  <si>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</si>
  <si>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</si>
  <si>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</si>
  <si>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</si>
  <si>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</si>
  <si>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</si>
  <si>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</si>
  <si>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</si>
  <si>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</si>
  <si>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</si>
  <si>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</si>
  <si>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</si>
  <si>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</si>
  <si>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</si>
  <si>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</si>
  <si>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</si>
  <si>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</si>
  <si>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</si>
  <si>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</si>
  <si>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</si>
  <si>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</si>
  <si>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</si>
  <si>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</si>
  <si>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</si>
  <si>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</si>
  <si>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</si>
  <si>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</si>
  <si>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</si>
  <si>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</si>
  <si>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</si>
  <si>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</si>
  <si>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</si>
  <si>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</si>
  <si>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</si>
  <si>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</si>
  <si>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</si>
  <si>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</si>
  <si>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</si>
  <si>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</si>
  <si>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</si>
  <si>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</si>
  <si>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</si>
  <si>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</si>
  <si>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</si>
  <si>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</si>
  <si>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</si>
  <si>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</si>
  <si>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</si>
  <si>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</si>
  <si>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</si>
  <si>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</si>
  <si>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</si>
  <si>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</si>
  <si>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</si>
  <si>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</si>
  <si>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</si>
  <si>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</si>
  <si>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</si>
  <si>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</si>
  <si>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</si>
  <si>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</si>
  <si>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</si>
  <si>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</si>
  <si>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</si>
  <si>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</si>
  <si>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</si>
  <si>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</si>
  <si>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</si>
  <si>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</si>
  <si>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</si>
  <si>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</si>
  <si>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</si>
  <si>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</si>
  <si>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</si>
  <si>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</si>
  <si>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</si>
  <si>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</si>
  <si>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</si>
  <si>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</si>
  <si>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</si>
  <si>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</si>
  <si>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</si>
  <si>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</si>
  <si>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</si>
  <si>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</si>
  <si>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</si>
  <si>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</si>
  <si>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</si>
  <si>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</si>
  <si>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</si>
  <si>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</si>
  <si>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</si>
  <si>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</si>
  <si>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</si>
  <si>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</si>
  <si>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</si>
  <si>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</si>
  <si>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</si>
  <si>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</si>
  <si>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</si>
  <si>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</si>
  <si>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</si>
  <si>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</si>
  <si>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</si>
  <si>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</si>
  <si>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</si>
  <si>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</si>
  <si>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</si>
  <si>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</si>
  <si>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</si>
  <si>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</si>
  <si>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</si>
  <si>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</si>
  <si>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</si>
  <si>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</si>
  <si>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</si>
  <si>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</si>
  <si>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</si>
  <si>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</si>
  <si>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</si>
  <si>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</si>
  <si>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</si>
  <si>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</si>
  <si>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</si>
  <si>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</si>
  <si>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</si>
  <si>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</si>
  <si>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</si>
  <si>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</si>
  <si>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</si>
  <si>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</si>
  <si>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</si>
  <si>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</si>
  <si>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</si>
  <si>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</si>
  <si>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</si>
  <si>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</si>
  <si>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</si>
  <si>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</si>
  <si>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</si>
  <si>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</si>
  <si>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</si>
  <si>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</si>
  <si>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</si>
  <si>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</si>
  <si>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</si>
  <si>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</si>
  <si>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</si>
  <si>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</si>
  <si>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</si>
  <si>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</si>
  <si>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</si>
  <si>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</si>
  <si>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</si>
  <si>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</si>
  <si>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</si>
  <si>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</si>
  <si>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</si>
  <si>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</si>
  <si>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</si>
  <si>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</si>
  <si>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</si>
  <si>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</si>
  <si>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</si>
  <si>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</si>
  <si>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</si>
  <si>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</si>
  <si>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</si>
  <si>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</si>
  <si>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</si>
  <si>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</si>
  <si>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</si>
  <si>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</si>
  <si>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</si>
  <si>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</si>
  <si>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</si>
  <si>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</si>
  <si>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</si>
  <si>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</si>
  <si>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</si>
  <si>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</si>
  <si>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</si>
  <si>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</si>
  <si>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</si>
  <si>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</si>
  <si>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</si>
  <si>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</si>
  <si>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</si>
  <si>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</si>
  <si>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</si>
  <si>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</si>
  <si>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</si>
  <si>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</si>
  <si>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</si>
  <si>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</si>
  <si>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</si>
  <si>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</si>
  <si>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</si>
  <si>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</si>
  <si>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</si>
  <si>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</si>
  <si>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</si>
  <si>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</si>
  <si>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</si>
  <si>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</si>
  <si>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</si>
  <si>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</si>
  <si>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</si>
  <si>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</si>
  <si>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</si>
  <si>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</si>
  <si>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</si>
  <si>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</si>
  <si>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</si>
  <si>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</si>
  <si>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</si>
  <si>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</si>
  <si>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</si>
  <si>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</si>
  <si>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</si>
  <si>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</si>
  <si>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</si>
  <si>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</si>
  <si>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</si>
  <si>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</si>
  <si>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</si>
  <si>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</si>
  <si>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</si>
  <si>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</si>
  <si>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</si>
  <si>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</si>
  <si>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</si>
  <si>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</si>
  <si>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</si>
  <si>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</si>
  <si>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</si>
  <si>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</si>
  <si>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</si>
  <si>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</si>
  <si>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</si>
  <si>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</si>
  <si>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</si>
  <si>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</si>
  <si>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</si>
  <si>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</si>
  <si>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</si>
  <si>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</si>
  <si>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</si>
  <si>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</si>
  <si>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</si>
  <si>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</si>
  <si>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</si>
  <si>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</si>
  <si>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</si>
  <si>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</si>
  <si>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</si>
  <si>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</si>
  <si>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</si>
  <si>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</si>
  <si>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</si>
  <si>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</si>
  <si>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</si>
  <si>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</si>
  <si>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</si>
  <si>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</si>
  <si>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</si>
  <si>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</si>
  <si>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</si>
  <si>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</si>
  <si>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</si>
  <si>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</si>
  <si>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</si>
  <si>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</si>
  <si>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</si>
  <si>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</si>
  <si>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</si>
  <si>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</si>
  <si>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</si>
  <si>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</si>
  <si>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</si>
  <si>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</si>
  <si>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</si>
  <si>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</si>
  <si>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</si>
  <si>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</si>
  <si>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</si>
  <si>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</si>
  <si>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</si>
  <si>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</si>
  <si>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</si>
  <si>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</si>
  <si>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</si>
  <si>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</si>
  <si>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</si>
  <si>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</si>
  <si>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</si>
  <si>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</si>
  <si>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</si>
  <si>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</si>
  <si>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</si>
  <si>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</si>
  <si>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</si>
  <si>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</si>
  <si>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</si>
  <si>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</si>
  <si>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</si>
  <si>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</si>
  <si>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</si>
  <si>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</si>
  <si>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</si>
  <si>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</si>
  <si>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</si>
  <si>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</si>
  <si>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</si>
  <si>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</si>
  <si>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</si>
  <si>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</si>
  <si>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</si>
  <si>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</si>
  <si>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</si>
  <si>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</si>
  <si>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</si>
  <si>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</si>
  <si>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</si>
  <si>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</si>
  <si>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</si>
  <si>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</si>
  <si>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</si>
  <si>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</si>
  <si>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</si>
  <si>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</si>
  <si>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</si>
  <si>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</si>
  <si>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</si>
  <si>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</si>
  <si>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</si>
  <si>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</si>
  <si>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</si>
  <si>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</si>
  <si>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</si>
  <si>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</si>
  <si>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</si>
  <si>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</si>
  <si>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</si>
  <si>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</si>
  <si>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</si>
  <si>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</si>
  <si>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</si>
  <si>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</si>
  <si>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</si>
  <si>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</si>
  <si>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</si>
  <si>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</si>
  <si>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</si>
  <si>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</si>
  <si>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</si>
  <si>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</si>
  <si>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</si>
  <si>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</si>
  <si>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</si>
  <si>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</si>
  <si>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</si>
  <si>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</si>
  <si>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</si>
  <si>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</si>
  <si>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</si>
  <si>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</si>
  <si>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</si>
  <si>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</si>
  <si>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</si>
  <si>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</si>
  <si>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</si>
  <si>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</si>
  <si>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</si>
  <si>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</si>
  <si>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</si>
  <si>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</si>
  <si>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</si>
  <si>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</si>
  <si>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</si>
  <si>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</si>
  <si>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</si>
  <si>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</si>
  <si>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</si>
  <si>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</si>
  <si>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</si>
  <si>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</si>
  <si>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</si>
  <si>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</si>
  <si>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</si>
  <si>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</si>
  <si>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</si>
  <si>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</si>
  <si>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</si>
  <si>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</si>
  <si>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</si>
  <si>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</si>
  <si>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</si>
  <si>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</si>
  <si>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</si>
  <si>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</si>
  <si>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</si>
  <si>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</si>
  <si>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</si>
  <si>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</si>
  <si>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</si>
  <si>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</si>
  <si>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</si>
  <si>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</si>
  <si>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</si>
  <si>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</si>
  <si>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</si>
  <si>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</si>
  <si>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</si>
  <si>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</si>
  <si>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</si>
  <si>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</si>
  <si>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</si>
  <si>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</si>
  <si>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</si>
  <si>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</si>
  <si>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</si>
  <si>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</si>
  <si>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</si>
  <si>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</si>
  <si>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</si>
  <si>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</si>
  <si>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</si>
  <si>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</si>
  <si>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</si>
  <si>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</si>
  <si>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</si>
  <si>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</si>
  <si>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</si>
  <si>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</si>
  <si>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</si>
  <si>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</si>
  <si>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</si>
  <si>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</si>
  <si>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</si>
  <si>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</si>
  <si>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</si>
  <si>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</si>
  <si>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</si>
  <si>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</si>
  <si>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</si>
  <si>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</si>
  <si>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</si>
  <si>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</si>
  <si>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</si>
  <si>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</si>
  <si>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</si>
  <si>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</si>
  <si>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</si>
  <si>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</si>
  <si>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</si>
  <si>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</si>
  <si>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</si>
  <si>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</si>
  <si>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</si>
  <si>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</si>
  <si>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</si>
  <si>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</si>
  <si>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</si>
  <si>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</si>
  <si>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</si>
  <si>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</si>
  <si>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</si>
  <si>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</si>
  <si>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</si>
  <si>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</si>
  <si>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</si>
  <si>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</si>
  <si>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</si>
  <si>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</si>
  <si>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</si>
  <si>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</si>
  <si>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</si>
  <si>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</si>
  <si>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</si>
  <si>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</si>
  <si>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</si>
  <si>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</si>
  <si>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</si>
  <si>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</si>
  <si>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</si>
  <si>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</si>
  <si>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</si>
  <si>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</si>
  <si>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</si>
  <si>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</si>
  <si>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</si>
  <si>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</si>
  <si>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</si>
  <si>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</si>
  <si>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</si>
  <si>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</si>
  <si>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</si>
  <si>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</si>
  <si>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</si>
  <si>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</si>
  <si>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</si>
  <si>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</si>
  <si>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</si>
  <si>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</si>
  <si>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</si>
  <si>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</si>
  <si>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</si>
  <si>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</si>
  <si>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</si>
  <si>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</si>
  <si>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</si>
  <si>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</si>
  <si>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</si>
  <si>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</si>
  <si>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</si>
  <si>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</si>
  <si>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</si>
  <si>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</si>
  <si>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</si>
  <si>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</si>
  <si>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</si>
  <si>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</si>
  <si>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</si>
  <si>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</si>
  <si>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</si>
  <si>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</si>
  <si>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</si>
  <si>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</si>
  <si>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</si>
  <si>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</si>
  <si>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</si>
  <si>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</si>
  <si>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</si>
  <si>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</si>
  <si>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</si>
  <si>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</si>
  <si>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</si>
  <si>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</si>
  <si>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</si>
  <si>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</si>
  <si>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</si>
  <si>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</si>
  <si>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</si>
  <si>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</si>
  <si>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</si>
  <si>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</si>
  <si>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</si>
  <si>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</si>
  <si>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</si>
  <si>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</si>
  <si>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</si>
  <si>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</si>
  <si>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</si>
  <si>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</si>
  <si>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</si>
  <si>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</si>
  <si>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</si>
  <si>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</si>
  <si>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</si>
  <si>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</si>
  <si>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</si>
  <si>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</si>
  <si>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</si>
  <si>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</si>
  <si>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</si>
  <si>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</si>
  <si>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</si>
  <si>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</si>
  <si>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</si>
  <si>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</si>
  <si>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</si>
  <si>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</si>
  <si>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</si>
  <si>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</si>
  <si>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</si>
  <si>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</si>
  <si>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</si>
  <si>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</si>
  <si>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</si>
  <si>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</si>
  <si>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</si>
  <si>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</si>
  <si>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</si>
  <si>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</si>
  <si>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</si>
  <si>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</si>
  <si>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</si>
  <si>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</si>
  <si>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</si>
  <si>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</si>
  <si>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</si>
  <si>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</si>
  <si>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</si>
  <si>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</si>
  <si>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</si>
  <si>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</si>
  <si>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</si>
  <si>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</si>
  <si>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</si>
  <si>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</si>
  <si>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</si>
  <si>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</si>
  <si>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</si>
  <si>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</si>
  <si>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</si>
  <si>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</si>
  <si>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</si>
  <si>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</si>
  <si>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</si>
  <si>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</si>
  <si>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</si>
  <si>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</si>
  <si>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</si>
  <si>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</si>
  <si>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</si>
  <si>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</si>
  <si>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</si>
  <si>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</si>
  <si>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</si>
  <si>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</si>
  <si>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</si>
  <si>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</si>
  <si>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</si>
  <si>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</si>
  <si>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</si>
  <si>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</si>
  <si>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</si>
  <si>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</si>
  <si>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</si>
  <si>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</si>
  <si>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</si>
  <si>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</si>
  <si>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</si>
  <si>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</si>
  <si>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</si>
  <si>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</si>
  <si>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</si>
  <si>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</si>
  <si>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</si>
  <si>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</si>
  <si>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</si>
  <si>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</si>
  <si>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</si>
  <si>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</si>
  <si>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</si>
  <si>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</si>
  <si>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</si>
  <si>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</si>
  <si>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</si>
  <si>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</si>
  <si>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</si>
  <si>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</si>
  <si>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</si>
  <si>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</si>
  <si>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</si>
  <si>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</si>
  <si>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</si>
  <si>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</si>
  <si>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</si>
  <si>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</si>
  <si>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</si>
  <si>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</si>
  <si>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</si>
  <si>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</si>
  <si>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</si>
  <si>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</si>
  <si>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</si>
  <si>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</si>
  <si>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</si>
  <si>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</si>
  <si>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</si>
  <si>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</si>
  <si>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</si>
  <si>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</si>
  <si>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</si>
  <si>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</si>
  <si>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</si>
  <si>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</si>
  <si>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</si>
  <si>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</si>
  <si>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</si>
  <si>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</si>
  <si>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</si>
  <si>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</si>
  <si>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</si>
  <si>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</si>
  <si>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</si>
  <si>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</si>
  <si>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</si>
  <si>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</si>
  <si>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</si>
  <si>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</si>
  <si>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</si>
  <si>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</si>
  <si>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</si>
  <si>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</si>
  <si>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</si>
  <si>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</si>
  <si>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</si>
  <si>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</si>
  <si>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</si>
  <si>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</si>
  <si>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</si>
  <si>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</si>
  <si>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</si>
  <si>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</si>
  <si>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</si>
  <si>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</si>
  <si>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</si>
  <si>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</si>
  <si>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</si>
  <si>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</si>
  <si>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</si>
  <si>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</si>
  <si>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</si>
  <si>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</si>
  <si>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</si>
  <si>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</si>
  <si>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</si>
  <si>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</si>
  <si>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</si>
  <si>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</si>
  <si>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</si>
  <si>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</si>
  <si>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</si>
  <si>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</si>
  <si>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</si>
  <si>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</si>
  <si>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</si>
  <si>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</si>
  <si>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</si>
  <si>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</si>
  <si>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</si>
  <si>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</si>
  <si>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</si>
  <si>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</si>
  <si>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</si>
  <si>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</si>
  <si>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</si>
  <si>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</si>
  <si>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</si>
  <si>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</si>
  <si>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</si>
  <si>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</si>
  <si>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</si>
  <si>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</si>
  <si>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</si>
  <si>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</si>
  <si>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</si>
  <si>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</si>
  <si>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</si>
  <si>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</si>
  <si>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</si>
  <si>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</si>
  <si>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</si>
  <si>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</si>
  <si>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</si>
  <si>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</si>
  <si>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</si>
  <si>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</si>
  <si>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</si>
  <si>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</si>
  <si>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</si>
  <si>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</si>
  <si>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</si>
  <si>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</si>
  <si>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</si>
  <si>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</si>
  <si>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</si>
  <si>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</si>
  <si>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</si>
  <si>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</si>
  <si>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</si>
  <si>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</si>
  <si>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</si>
  <si>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</si>
  <si>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</si>
  <si>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</si>
  <si>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</si>
  <si>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</si>
  <si>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</si>
  <si>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</si>
  <si>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</si>
  <si>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</si>
  <si>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</si>
  <si>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</si>
  <si>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</si>
  <si>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</si>
  <si>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</si>
  <si>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</si>
  <si>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</si>
  <si>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</si>
  <si>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</si>
  <si>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</si>
  <si>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</si>
  <si>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</si>
  <si>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</si>
  <si>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</si>
  <si>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</si>
  <si>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</si>
  <si>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</si>
  <si>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</si>
  <si>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</si>
  <si>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</si>
  <si>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</si>
  <si>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</si>
  <si>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</si>
  <si>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</si>
  <si>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</si>
  <si>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</si>
  <si>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</si>
  <si>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</si>
  <si>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</si>
  <si>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</si>
  <si>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</si>
  <si>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</si>
  <si>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</si>
  <si>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</si>
  <si>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</si>
  <si>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</si>
  <si>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</si>
  <si>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</si>
  <si>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</si>
  <si>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</si>
  <si>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</si>
  <si>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</si>
  <si>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</si>
  <si>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</si>
  <si>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</si>
  <si>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</si>
  <si>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</si>
  <si>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</si>
  <si>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</si>
  <si>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</si>
  <si>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</si>
  <si>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</si>
  <si>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</si>
  <si>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</si>
  <si>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</si>
  <si>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</si>
  <si>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</si>
  <si>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</si>
  <si>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</si>
  <si>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</si>
  <si>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</si>
  <si>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</si>
  <si>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</si>
  <si>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</si>
  <si>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</si>
  <si>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</si>
  <si>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</si>
  <si>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</si>
  <si>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</si>
  <si>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</si>
  <si>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</si>
  <si>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</si>
  <si>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</si>
  <si>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</si>
  <si>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</si>
  <si>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</si>
  <si>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</si>
  <si>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</si>
  <si>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</si>
  <si>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</si>
  <si>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</si>
  <si>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</si>
  <si>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</si>
  <si>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</si>
  <si>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</si>
  <si>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</si>
  <si>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</si>
  <si>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</si>
  <si>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</si>
  <si>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</si>
  <si>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</si>
  <si>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</si>
  <si>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</si>
  <si>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</si>
  <si>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</si>
  <si>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</si>
  <si>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</si>
  <si>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</si>
  <si>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</si>
  <si>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</si>
  <si>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</si>
  <si>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</si>
  <si>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</si>
  <si>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</si>
  <si>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</si>
  <si>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</si>
  <si>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</si>
  <si>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</si>
  <si>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</si>
  <si>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</si>
  <si>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</si>
  <si>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</si>
  <si>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</si>
  <si>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</si>
  <si>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</si>
  <si>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</si>
  <si>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</si>
  <si>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</si>
  <si>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</si>
  <si>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</si>
  <si>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</si>
  <si>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</si>
  <si>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</si>
  <si>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</si>
  <si>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</si>
  <si>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</si>
  <si>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</si>
  <si>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</si>
  <si>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</si>
  <si>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</si>
  <si>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</si>
  <si>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</si>
  <si>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</si>
  <si>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</si>
  <si>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</si>
  <si>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</si>
  <si>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</si>
  <si>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</si>
  <si>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</si>
  <si>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</si>
  <si>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</si>
  <si>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</si>
  <si>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</si>
  <si>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</si>
  <si>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</si>
  <si>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</si>
  <si>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</si>
  <si>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</si>
  <si>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</si>
  <si>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</si>
  <si>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</si>
  <si>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</si>
  <si>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</si>
  <si>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</si>
  <si>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</si>
  <si>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</si>
  <si>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</si>
  <si>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</si>
  <si>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</si>
  <si>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</si>
  <si>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</si>
  <si>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</si>
  <si>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</si>
  <si>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</si>
  <si>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</si>
  <si>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</si>
  <si>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</si>
  <si>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</si>
  <si>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</si>
  <si>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</si>
  <si>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</si>
  <si>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</si>
  <si>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</si>
  <si>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</si>
  <si>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</si>
  <si>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</si>
  <si>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</si>
  <si>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</si>
  <si>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</si>
  <si>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</si>
  <si>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</si>
  <si>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</si>
  <si>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</si>
  <si>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</si>
  <si>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</si>
  <si>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</si>
  <si>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</si>
  <si>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</si>
  <si>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</si>
  <si>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</si>
  <si>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</si>
  <si>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</si>
  <si>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</si>
  <si>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</si>
  <si>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</si>
  <si>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</si>
  <si>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</si>
  <si>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</si>
  <si>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</si>
  <si>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</si>
  <si>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</si>
  <si>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</si>
  <si>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</si>
  <si>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</si>
  <si>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</si>
  <si>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</si>
  <si>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</si>
  <si>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</si>
  <si>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</si>
  <si>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</si>
  <si>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</si>
  <si>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</si>
  <si>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</si>
  <si>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</si>
  <si>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</si>
  <si>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</si>
  <si>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</si>
  <si>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</si>
  <si>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</si>
  <si>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</si>
  <si>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</si>
  <si>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</si>
  <si>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</si>
  <si>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</si>
  <si>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</si>
  <si>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</si>
  <si>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</si>
  <si>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</si>
  <si>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</si>
  <si>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</si>
  <si>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</si>
  <si>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</si>
  <si>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</si>
  <si>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</si>
  <si>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</si>
  <si>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</si>
  <si>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</si>
  <si>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</si>
  <si>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</si>
  <si>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</si>
  <si>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</si>
  <si>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</si>
  <si>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</si>
  <si>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</si>
  <si>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</si>
  <si>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</si>
  <si>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</si>
  <si>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</si>
  <si>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</si>
  <si>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</si>
  <si>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</si>
  <si>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</si>
  <si>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</si>
  <si>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</si>
  <si>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</si>
  <si>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</si>
  <si>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</si>
  <si>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</si>
  <si>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</si>
  <si>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</si>
  <si>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</si>
  <si>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</si>
  <si>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</si>
  <si>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</si>
  <si>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</si>
  <si>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</si>
  <si>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</si>
  <si>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</si>
  <si>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</si>
  <si>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</si>
  <si>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</si>
  <si>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</si>
  <si>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</si>
  <si>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</si>
  <si>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</si>
  <si>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</si>
  <si>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</si>
  <si>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</si>
  <si>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</si>
  <si>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</si>
  <si>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</si>
  <si>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</si>
  <si>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</si>
  <si>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</si>
  <si>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</si>
  <si>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</si>
  <si>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</si>
  <si>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</si>
  <si>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</si>
  <si>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</si>
  <si>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</si>
  <si>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</si>
  <si>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</si>
  <si>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</si>
  <si>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</si>
  <si>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</si>
  <si>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</si>
  <si>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</si>
  <si>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</si>
  <si>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</si>
  <si>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</si>
  <si>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</si>
  <si>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</si>
  <si>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</si>
  <si>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</si>
  <si>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</si>
  <si>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</si>
  <si>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</si>
  <si>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</si>
  <si>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</si>
  <si>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</si>
  <si>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</si>
  <si>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</si>
  <si>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</si>
  <si>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</si>
  <si>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</si>
  <si>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</si>
  <si>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</si>
  <si>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</si>
  <si>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</si>
  <si>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</si>
  <si>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</si>
  <si>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</si>
  <si>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</si>
  <si>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</si>
  <si>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</si>
  <si>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</si>
  <si>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</si>
  <si>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</si>
  <si>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</si>
  <si>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</si>
  <si>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</si>
  <si>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</si>
  <si>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</si>
  <si>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</si>
  <si>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</si>
  <si>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</si>
  <si>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</si>
  <si>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</si>
  <si>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</si>
  <si>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</si>
  <si>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</si>
  <si>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</si>
  <si>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</si>
  <si>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</si>
  <si>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</si>
  <si>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</si>
  <si>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</si>
  <si>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</si>
  <si>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</si>
  <si>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</si>
  <si>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</si>
  <si>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</si>
  <si>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</si>
  <si>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</si>
  <si>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</si>
  <si>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</si>
  <si>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</si>
  <si>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</si>
  <si>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</si>
  <si>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</si>
  <si>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</si>
  <si>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</si>
  <si>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</si>
  <si>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</si>
  <si>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</si>
  <si>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</si>
  <si>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</si>
  <si>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</si>
  <si>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</si>
  <si>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</si>
  <si>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</si>
  <si>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</si>
  <si>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</si>
  <si>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</si>
  <si>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</si>
  <si>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</si>
  <si>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</si>
  <si>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</si>
  <si>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</si>
  <si>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</si>
  <si>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</si>
  <si>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</si>
  <si>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</si>
  <si>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</si>
  <si>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</si>
  <si>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</si>
  <si>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</si>
  <si>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</si>
  <si>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</si>
  <si>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</si>
  <si>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</si>
  <si>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</si>
  <si>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</si>
  <si>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</si>
  <si>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</si>
  <si>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</si>
  <si>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</si>
  <si>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</si>
  <si>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</si>
  <si>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</si>
  <si>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</si>
  <si>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</si>
  <si>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</si>
  <si>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</si>
  <si>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</si>
  <si>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</si>
  <si>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</si>
  <si>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</si>
  <si>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</si>
  <si>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</si>
  <si>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</si>
  <si>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</si>
  <si>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</si>
  <si>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</si>
  <si>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</si>
  <si>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</si>
  <si>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</si>
  <si>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</si>
  <si>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</si>
  <si>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</si>
  <si>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</si>
  <si>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</si>
  <si>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</si>
  <si>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</si>
  <si>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</si>
  <si>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</si>
  <si>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</si>
  <si>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</si>
  <si>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</si>
  <si>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</si>
  <si>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</si>
  <si>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</si>
  <si>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</si>
  <si>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</si>
  <si>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</si>
  <si>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</si>
  <si>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</si>
  <si>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</si>
  <si>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</si>
  <si>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</si>
  <si>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</si>
  <si>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</si>
  <si>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</si>
  <si>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</si>
  <si>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</si>
  <si>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</si>
  <si>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</si>
  <si>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</si>
  <si>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</si>
  <si>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</si>
  <si>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</si>
  <si>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</si>
  <si>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</si>
  <si>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</si>
  <si>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</si>
  <si>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</si>
  <si>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</si>
  <si>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</si>
  <si>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</si>
  <si>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</si>
  <si>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</si>
  <si>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</si>
  <si>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</si>
  <si>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</si>
  <si>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</si>
  <si>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</si>
  <si>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</si>
  <si>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</si>
  <si>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</si>
  <si>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</si>
  <si>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</si>
  <si>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</si>
  <si>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</si>
  <si>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</si>
  <si>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</si>
  <si>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</si>
  <si>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</si>
  <si>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</si>
  <si>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</si>
  <si>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</si>
  <si>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</si>
  <si>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</si>
  <si>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</si>
  <si>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</si>
  <si>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</si>
  <si>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</si>
  <si>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</si>
  <si>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</si>
  <si>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</si>
  <si>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</si>
  <si>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</si>
  <si>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</si>
  <si>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</si>
  <si>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</si>
  <si>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</si>
  <si>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</si>
  <si>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</si>
  <si>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</si>
  <si>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</si>
  <si>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</si>
  <si>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</si>
  <si>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</si>
  <si>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</si>
  <si>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</si>
  <si>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</si>
  <si>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</si>
  <si>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</si>
  <si>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</si>
  <si>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</si>
  <si>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</si>
  <si>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</si>
  <si>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</si>
  <si>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</si>
  <si>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</si>
  <si>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</si>
  <si>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</si>
  <si>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</si>
  <si>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</si>
  <si>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</si>
  <si>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</si>
  <si>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</si>
  <si>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</si>
  <si>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</si>
  <si>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</si>
  <si>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</si>
  <si>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</si>
  <si>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</si>
  <si>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</si>
  <si>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</si>
  <si>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</si>
  <si>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</si>
  <si>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</si>
  <si>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</si>
  <si>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</si>
  <si>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</si>
  <si>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</si>
  <si>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</si>
  <si>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</si>
  <si>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</si>
  <si>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</si>
  <si>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</si>
  <si>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</si>
  <si>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</si>
  <si>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</si>
  <si>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</si>
  <si>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</si>
  <si>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</si>
  <si>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</si>
  <si>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</si>
  <si>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</si>
  <si>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</si>
  <si>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</si>
  <si>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</si>
  <si>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</si>
  <si>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</si>
  <si>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</si>
  <si>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</si>
  <si>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</si>
  <si>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</si>
  <si>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</si>
  <si>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</si>
  <si>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</si>
  <si>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</si>
  <si>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</si>
  <si>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</si>
  <si>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</si>
  <si>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</si>
  <si>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</si>
  <si>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</si>
  <si>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</si>
  <si>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</si>
  <si>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</si>
  <si>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</si>
  <si>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</si>
  <si>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</si>
  <si>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</si>
  <si>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</si>
  <si>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</si>
  <si>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</si>
  <si>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</si>
  <si>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</si>
  <si>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</si>
  <si>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</si>
  <si>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</si>
  <si>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</si>
  <si>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</si>
  <si>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</si>
  <si>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</si>
  <si>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</si>
  <si>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</si>
  <si>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</si>
  <si>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</si>
  <si>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</si>
  <si>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</si>
  <si>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</si>
  <si>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</si>
  <si>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</si>
  <si>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</si>
  <si>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</si>
  <si>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</si>
  <si>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</si>
  <si>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</si>
  <si>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</si>
  <si>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</si>
  <si>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</si>
  <si>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</si>
  <si>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</si>
  <si>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</si>
  <si>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</si>
  <si>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</si>
  <si>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</si>
  <si>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</si>
  <si>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</si>
  <si>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</si>
  <si>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</si>
  <si>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</si>
  <si>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</si>
  <si>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</si>
  <si>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</si>
  <si>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</si>
  <si>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</si>
  <si>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</si>
  <si>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</si>
  <si>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</si>
  <si>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</si>
  <si>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</si>
  <si>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</si>
  <si>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</si>
  <si>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</si>
  <si>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</si>
  <si>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</si>
  <si>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</si>
  <si>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</si>
  <si>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</si>
  <si>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</si>
  <si>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</si>
  <si>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</si>
  <si>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</si>
  <si>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</si>
  <si>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</si>
  <si>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</si>
  <si>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</si>
  <si>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</si>
  <si>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</si>
  <si>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</si>
  <si>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</si>
  <si>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</si>
  <si>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</si>
  <si>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</si>
  <si>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</si>
  <si>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</si>
  <si>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</si>
  <si>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</si>
  <si>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</si>
  <si>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</si>
  <si>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</si>
  <si>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</si>
  <si>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</si>
  <si>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</si>
  <si>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</si>
  <si>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</si>
  <si>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</si>
  <si>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</si>
  <si>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</si>
  <si>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</si>
  <si>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</si>
  <si>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</si>
  <si>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</si>
  <si>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</si>
  <si>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</si>
  <si>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</si>
  <si>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</si>
  <si>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</si>
  <si>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</si>
  <si>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</si>
  <si>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</si>
  <si>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</si>
  <si>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</si>
  <si>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</si>
  <si>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</si>
  <si>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</si>
  <si>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</si>
  <si>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</si>
  <si>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</si>
  <si>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</si>
  <si>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</si>
  <si>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</si>
  <si>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</si>
  <si>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</si>
  <si>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</si>
  <si>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</si>
  <si>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</si>
  <si>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</si>
  <si>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</si>
  <si>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</si>
  <si>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</si>
  <si>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</si>
  <si>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</si>
  <si>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</si>
  <si>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</si>
  <si>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</si>
  <si>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</si>
  <si>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</si>
  <si>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</si>
  <si>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</si>
  <si>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</si>
  <si>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</si>
  <si>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</si>
  <si>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</si>
  <si>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</si>
  <si>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</si>
  <si>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</si>
  <si>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</si>
  <si>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</si>
  <si>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</si>
  <si>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</si>
  <si>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</si>
  <si>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</si>
  <si>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</si>
  <si>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</si>
  <si>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</si>
  <si>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</si>
  <si>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</si>
  <si>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</si>
  <si>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</si>
  <si>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</si>
  <si>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</si>
  <si>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</si>
  <si>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</si>
  <si>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</si>
  <si>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</si>
  <si>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</si>
  <si>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</si>
  <si>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</si>
  <si>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</si>
  <si>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</si>
  <si>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</si>
  <si>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</si>
  <si>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</si>
  <si>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</si>
  <si>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</si>
  <si>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</si>
  <si>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</si>
  <si>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</si>
  <si>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</si>
  <si>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</si>
  <si>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</si>
  <si>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</si>
  <si>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</si>
  <si>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</si>
  <si>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</si>
  <si>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</si>
  <si>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</si>
  <si>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</si>
  <si>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</si>
  <si>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</si>
  <si>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</si>
  <si>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</si>
  <si>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</si>
  <si>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</si>
  <si>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</si>
  <si>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</si>
  <si>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</si>
  <si>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</si>
  <si>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</si>
  <si>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</si>
  <si>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</si>
  <si>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</si>
  <si>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</si>
  <si>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</si>
  <si>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</si>
  <si>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</si>
  <si>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</si>
  <si>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</si>
  <si>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</si>
  <si>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</si>
  <si>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</si>
  <si>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</si>
  <si>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</si>
  <si>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</si>
  <si>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</si>
  <si>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</si>
  <si>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</si>
  <si>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</si>
  <si>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</si>
  <si>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</si>
  <si>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</si>
  <si>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</si>
  <si>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</si>
  <si>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</si>
  <si>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</si>
  <si>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</si>
  <si>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</si>
  <si>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</si>
  <si>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</si>
  <si>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</si>
  <si>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</si>
  <si>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</si>
  <si>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</si>
  <si>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</si>
  <si>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</si>
  <si>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</si>
  <si>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</si>
  <si>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</si>
  <si>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</si>
  <si>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</si>
  <si>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</si>
  <si>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</si>
  <si>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</si>
  <si>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</si>
  <si>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</si>
  <si>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</si>
  <si>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</si>
  <si>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</si>
  <si>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</si>
  <si>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</si>
  <si>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</si>
  <si>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</si>
  <si>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</si>
  <si>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</si>
  <si>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</si>
  <si>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</si>
  <si>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</si>
  <si>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</si>
  <si>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</si>
  <si>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</si>
  <si>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</si>
  <si>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</si>
  <si>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</si>
  <si>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</si>
  <si>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</si>
  <si>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</si>
  <si>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</si>
  <si>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</si>
  <si>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</si>
  <si>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</si>
  <si>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</si>
  <si>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</si>
  <si>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</si>
  <si>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</si>
  <si>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</si>
  <si>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</si>
  <si>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</si>
  <si>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</si>
  <si>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</si>
  <si>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</si>
  <si>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</si>
  <si>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</si>
  <si>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</si>
  <si>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</si>
  <si>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</si>
  <si>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</si>
  <si>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</si>
  <si>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</si>
  <si>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</si>
  <si>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</si>
  <si>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</si>
  <si>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</si>
  <si>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</si>
  <si>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</si>
  <si>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</si>
  <si>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</si>
  <si>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</si>
  <si>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</si>
  <si>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</si>
  <si>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</si>
  <si>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</si>
  <si>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</si>
  <si>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</si>
  <si>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</si>
  <si>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</si>
  <si>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</si>
  <si>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</si>
  <si>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</si>
  <si>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</si>
  <si>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</si>
  <si>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</si>
  <si>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</si>
  <si>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</si>
  <si>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</si>
  <si>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</si>
  <si>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</si>
  <si>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</si>
  <si>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</si>
  <si>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</si>
  <si>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</si>
  <si>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</si>
  <si>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</si>
  <si>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</si>
  <si>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</si>
  <si>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</si>
  <si>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</si>
  <si>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</si>
  <si>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</si>
  <si>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</si>
  <si>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</si>
  <si>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</si>
  <si>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</si>
  <si>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</si>
  <si>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</si>
  <si>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</si>
  <si>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</si>
  <si>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</si>
  <si>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</si>
  <si>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</si>
  <si>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</si>
  <si>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</si>
  <si>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</si>
  <si>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</si>
  <si>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</si>
  <si>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</si>
  <si>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</si>
  <si>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</si>
  <si>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</si>
  <si>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</si>
  <si>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</si>
  <si>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</si>
  <si>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</si>
  <si>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</si>
  <si>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</si>
  <si>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</si>
  <si>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</si>
  <si>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</si>
  <si>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</si>
  <si>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</si>
  <si>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</si>
  <si>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</si>
  <si>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</si>
  <si>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</si>
  <si>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</si>
  <si>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</si>
  <si>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</si>
  <si>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</si>
  <si>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</si>
  <si>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</si>
  <si>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</si>
  <si>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</si>
  <si>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</si>
  <si>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</si>
  <si>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</si>
  <si>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</si>
  <si>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</si>
  <si>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</si>
  <si>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</si>
  <si>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</si>
  <si>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</si>
  <si>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</si>
  <si>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</si>
  <si>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</si>
  <si>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</si>
  <si>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</si>
  <si>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</si>
  <si>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</si>
  <si>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</si>
  <si>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</si>
  <si>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</si>
  <si>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</si>
  <si>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</si>
  <si>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</si>
  <si>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</si>
  <si>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</si>
  <si>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</si>
  <si>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</si>
  <si>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</si>
  <si>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</si>
  <si>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</si>
  <si>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</si>
  <si>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</si>
  <si>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</si>
  <si>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</si>
  <si>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</si>
  <si>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</si>
  <si>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</si>
  <si>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</si>
  <si>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</si>
  <si>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</si>
  <si>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</si>
  <si>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</si>
  <si>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</si>
  <si>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</si>
  <si>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</si>
  <si>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</si>
  <si>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</si>
  <si>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</si>
  <si>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</si>
  <si>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</si>
  <si>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</si>
  <si>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</si>
  <si>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</si>
  <si>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</si>
  <si>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</si>
  <si>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</si>
  <si>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</si>
  <si>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</si>
  <si>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</si>
  <si>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</si>
  <si>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</si>
  <si>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</si>
  <si>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</si>
  <si>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</si>
  <si>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</si>
  <si>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</si>
  <si>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</si>
  <si>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</si>
  <si>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</si>
  <si>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</si>
  <si>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</si>
  <si>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</si>
  <si>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</si>
  <si>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</si>
  <si>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</si>
  <si>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</si>
  <si>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</si>
  <si>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</si>
  <si>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</si>
  <si>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</si>
  <si>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</si>
  <si>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</si>
  <si>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</si>
  <si>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</si>
  <si>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</si>
  <si>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</si>
  <si>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</si>
  <si>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</si>
  <si>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</si>
  <si>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</si>
  <si>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</si>
  <si>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</si>
  <si>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</si>
  <si>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</si>
  <si>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</si>
  <si>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</si>
  <si>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</si>
  <si>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</si>
  <si>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</si>
  <si>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</si>
  <si>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</si>
  <si>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</si>
  <si>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</si>
  <si>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</si>
  <si>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</si>
  <si>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</si>
  <si>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</si>
  <si>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</si>
  <si>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</si>
  <si>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</si>
  <si>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</si>
  <si>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</si>
  <si>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</si>
  <si>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</si>
  <si>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</si>
  <si>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</si>
  <si>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</si>
  <si>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</si>
  <si>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</si>
  <si>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</si>
  <si>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</si>
  <si>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</si>
  <si>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</si>
  <si>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</si>
  <si>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</si>
  <si>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</si>
  <si>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</si>
  <si>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</si>
  <si>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</si>
  <si>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</si>
  <si>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</si>
  <si>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</si>
  <si>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</si>
  <si>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</si>
  <si>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</si>
  <si>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</si>
  <si>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</si>
  <si>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</si>
  <si>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</si>
  <si>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</si>
  <si>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</si>
  <si>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</si>
  <si>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</si>
  <si>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</si>
  <si>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</si>
  <si>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</si>
  <si>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</si>
  <si>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</si>
  <si>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</si>
  <si>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</si>
  <si>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</si>
  <si>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</si>
  <si>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</si>
  <si>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</si>
  <si>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</si>
  <si>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</si>
  <si>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</si>
  <si>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</si>
  <si>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</si>
  <si>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</si>
  <si>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</si>
  <si>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</si>
  <si>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</si>
  <si>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</si>
  <si>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</si>
  <si>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</si>
  <si>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</si>
  <si>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</si>
  <si>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</si>
  <si>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</si>
  <si>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</si>
  <si>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</si>
  <si>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</si>
  <si>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</si>
  <si>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</si>
  <si>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</si>
  <si>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</si>
  <si>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</si>
  <si>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</si>
  <si>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</si>
  <si>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</si>
  <si>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</si>
  <si>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</si>
  <si>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</si>
  <si>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</si>
  <si>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</si>
  <si>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</si>
  <si>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</si>
  <si>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</si>
  <si>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</si>
  <si>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</si>
  <si>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</si>
  <si>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</si>
  <si>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</si>
  <si>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</si>
  <si>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</si>
  <si>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</si>
  <si>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</si>
  <si>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</si>
  <si>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</si>
  <si>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</si>
  <si>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</si>
  <si>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</si>
  <si>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</si>
  <si>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</si>
  <si>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</si>
  <si>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</si>
  <si>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</si>
  <si>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</si>
  <si>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</si>
  <si>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</si>
  <si>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</si>
  <si>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</si>
  <si>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</si>
  <si>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</si>
  <si>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</si>
  <si>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</si>
  <si>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</si>
  <si>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</si>
  <si>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</si>
  <si>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</si>
  <si>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</si>
  <si>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</si>
  <si>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</si>
  <si>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</si>
  <si>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</si>
  <si>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</si>
  <si>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</si>
  <si>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</si>
  <si>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</si>
  <si>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</si>
  <si>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</si>
  <si>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</si>
  <si>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</si>
  <si>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</si>
  <si>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</si>
  <si>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</si>
  <si>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</si>
  <si>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</si>
  <si>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</si>
  <si>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</si>
  <si>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</si>
  <si>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</si>
  <si>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</si>
  <si>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</si>
  <si>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</si>
  <si>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</si>
  <si>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</si>
  <si>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</si>
  <si>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</si>
  <si>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</si>
  <si>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</si>
  <si>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</si>
  <si>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</si>
  <si>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</si>
  <si>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</si>
  <si>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</si>
  <si>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</si>
  <si>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</si>
  <si>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</si>
  <si>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</si>
  <si>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</si>
  <si>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</si>
  <si>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</si>
  <si>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</si>
  <si>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</si>
  <si>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</si>
  <si>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</si>
  <si>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</si>
  <si>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</si>
  <si>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</si>
  <si>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</si>
  <si>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</si>
  <si>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</si>
  <si>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</si>
  <si>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</si>
  <si>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</si>
  <si>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</si>
  <si>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</si>
  <si>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</si>
  <si>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</si>
  <si>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</si>
  <si>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</si>
  <si>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</si>
  <si>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</si>
  <si>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</si>
  <si>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</si>
  <si>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</si>
  <si>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</si>
  <si>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</si>
  <si>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</si>
  <si>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</si>
  <si>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</si>
  <si>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</si>
  <si>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</si>
  <si>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</si>
  <si>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</si>
  <si>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</si>
  <si>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</si>
  <si>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</si>
  <si>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</si>
  <si>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</si>
  <si>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</si>
  <si>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</si>
  <si>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</si>
  <si>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</si>
  <si>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</si>
  <si>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</si>
  <si>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</si>
  <si>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</si>
  <si>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</si>
  <si>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</si>
  <si>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</si>
  <si>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</si>
  <si>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</si>
  <si>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</si>
  <si>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</si>
  <si>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</si>
  <si>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</si>
  <si>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</si>
  <si>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</si>
  <si>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</si>
  <si>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</si>
  <si>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</si>
  <si>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</si>
  <si>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</si>
  <si>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</si>
  <si>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</si>
  <si>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</si>
  <si>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</si>
  <si>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</si>
  <si>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</si>
  <si>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</si>
  <si>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</si>
  <si>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</si>
  <si>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</si>
  <si>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</si>
  <si>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</si>
  <si>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</si>
  <si>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</si>
  <si>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</si>
  <si>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</si>
  <si>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</si>
  <si>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</si>
  <si>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</si>
  <si>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</si>
  <si>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</si>
  <si>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</si>
  <si>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</si>
  <si>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</si>
  <si>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</si>
  <si>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</si>
  <si>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</si>
  <si>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</si>
  <si>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</si>
  <si>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</si>
  <si>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</si>
  <si>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</si>
  <si>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</si>
  <si>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</si>
  <si>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</si>
  <si>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</si>
  <si>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</si>
  <si>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</si>
  <si>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</si>
  <si>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</si>
  <si>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</si>
  <si>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</si>
  <si>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</si>
  <si>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</si>
  <si>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</si>
  <si>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</si>
  <si>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</si>
  <si>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</si>
  <si>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</si>
  <si>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</si>
  <si>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</si>
  <si>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</si>
  <si>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</si>
  <si>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</si>
  <si>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</si>
  <si>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</si>
  <si>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</si>
  <si>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</si>
  <si>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</si>
  <si>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</si>
  <si>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</si>
  <si>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</si>
  <si>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</si>
  <si>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</si>
  <si>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</si>
  <si>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</si>
  <si>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</si>
  <si>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</si>
  <si>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</si>
  <si>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</si>
  <si>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</si>
  <si>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</si>
  <si>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</si>
  <si>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</si>
  <si>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</si>
  <si>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</si>
  <si>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</si>
  <si>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</si>
  <si>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</si>
  <si>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</si>
  <si>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</si>
  <si>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</si>
  <si>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</si>
  <si>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</si>
  <si>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</si>
  <si>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</si>
  <si>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</si>
  <si>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</si>
  <si>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</si>
  <si>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</si>
  <si>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</si>
  <si>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</si>
  <si>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</si>
  <si>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</si>
  <si>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</si>
  <si>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</si>
  <si>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</si>
  <si>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</si>
  <si>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</si>
  <si>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</si>
  <si>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</si>
  <si>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</si>
  <si>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</si>
  <si>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</si>
  <si>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</si>
  <si>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</si>
  <si>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</si>
  <si>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</si>
  <si>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</si>
  <si>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</si>
  <si>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</si>
  <si>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</si>
  <si>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</si>
  <si>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</si>
  <si>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</si>
  <si>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</si>
  <si>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</si>
  <si>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</si>
  <si>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</si>
  <si>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</si>
  <si>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</si>
  <si>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</si>
  <si>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</si>
  <si>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</si>
  <si>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</si>
  <si>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</si>
  <si>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</si>
  <si>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</si>
  <si>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</si>
  <si>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</si>
  <si>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</si>
  <si>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</si>
  <si>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</si>
  <si>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</si>
  <si>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</si>
  <si>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</si>
  <si>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</si>
  <si>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</si>
  <si>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</si>
  <si>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</si>
  <si>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</si>
  <si>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</si>
  <si>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</si>
  <si>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</si>
  <si>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</si>
  <si>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</si>
  <si>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</si>
  <si>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</si>
  <si>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</si>
  <si>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</si>
  <si>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</si>
  <si>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</si>
  <si>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</si>
  <si>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</si>
  <si>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</si>
  <si>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</si>
  <si>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</si>
  <si>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</si>
  <si>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</si>
  <si>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</si>
  <si>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</si>
  <si>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</si>
  <si>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</si>
  <si>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</si>
  <si>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</si>
  <si>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</si>
  <si>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</si>
  <si>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</si>
  <si>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</si>
  <si>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</si>
  <si>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</si>
  <si>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</si>
  <si>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</si>
  <si>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</si>
  <si>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</si>
  <si>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</si>
  <si>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</si>
  <si>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</si>
  <si>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</si>
  <si>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</si>
  <si>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</si>
  <si>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</si>
  <si>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</si>
  <si>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</si>
  <si>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</si>
  <si>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</si>
  <si>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</si>
  <si>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</si>
  <si>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</si>
  <si>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</si>
  <si>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</si>
  <si>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</si>
  <si>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</si>
  <si>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</si>
  <si>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</si>
  <si>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</si>
  <si>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</si>
  <si>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</si>
  <si>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</si>
  <si>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</si>
  <si>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</si>
  <si>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</si>
  <si>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</si>
  <si>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</si>
  <si>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</si>
  <si>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</si>
  <si>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</si>
  <si>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</si>
  <si>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</si>
  <si>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</si>
  <si>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</si>
  <si>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</si>
  <si>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</si>
  <si>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</si>
  <si>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</si>
  <si>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</si>
  <si>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</si>
  <si>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</si>
  <si>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</si>
  <si>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</si>
  <si>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</si>
  <si>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</si>
  <si>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</si>
  <si>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</si>
  <si>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</si>
  <si>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</si>
  <si>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</si>
  <si>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</si>
  <si>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</si>
  <si>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</si>
  <si>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</si>
  <si>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</si>
  <si>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</si>
  <si>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</si>
  <si>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</si>
  <si>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</si>
  <si>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</si>
  <si>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</si>
  <si>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</si>
  <si>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</si>
  <si>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</si>
  <si>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</si>
  <si>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</si>
  <si>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</si>
  <si>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</si>
  <si>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</si>
  <si>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</si>
  <si>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</si>
  <si>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</si>
  <si>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</si>
  <si>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</si>
  <si>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</si>
  <si>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</si>
  <si>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</si>
  <si>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</si>
  <si>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</si>
  <si>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</si>
  <si>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</si>
  <si>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</si>
  <si>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</si>
  <si>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</si>
  <si>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</si>
  <si>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</si>
  <si>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</si>
  <si>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</si>
  <si>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</si>
  <si>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</si>
  <si>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</si>
  <si>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</si>
  <si>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</si>
  <si>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</si>
  <si>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</si>
  <si>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</si>
  <si>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</si>
  <si>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</si>
  <si>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</si>
  <si>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</si>
  <si>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</si>
  <si>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</si>
  <si>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</si>
  <si>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</si>
  <si>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</si>
  <si>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</si>
  <si>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</si>
  <si>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</si>
  <si>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</si>
  <si>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</si>
  <si>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</si>
  <si>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</si>
  <si>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</si>
  <si>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</si>
  <si>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</si>
  <si>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</si>
  <si>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</si>
  <si>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</si>
  <si>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</si>
  <si>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</si>
  <si>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</si>
  <si>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</si>
  <si>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</si>
  <si>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</si>
  <si>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</si>
  <si>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</si>
  <si>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</si>
  <si>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</si>
  <si>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</si>
  <si>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</si>
  <si>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</si>
  <si>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</si>
  <si>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</si>
  <si>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</si>
  <si>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</si>
  <si>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</si>
  <si>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</si>
  <si>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</si>
  <si>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</si>
  <si>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</si>
  <si>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</si>
  <si>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</si>
  <si>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</si>
  <si>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</si>
  <si>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</si>
  <si>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</si>
  <si>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</si>
  <si>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</si>
  <si>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</si>
  <si>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</si>
  <si>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</si>
  <si>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</si>
  <si>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</si>
  <si>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</si>
  <si>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</si>
  <si>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</si>
  <si>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</si>
  <si>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</si>
  <si>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</si>
  <si>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</si>
  <si>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</si>
  <si>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</si>
  <si>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</si>
  <si>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</si>
  <si>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</si>
  <si>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</si>
  <si>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</si>
  <si>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</si>
  <si>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</si>
  <si>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</si>
  <si>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</si>
  <si>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</si>
  <si>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</si>
  <si>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</si>
  <si>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</si>
  <si>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</si>
  <si>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</si>
  <si>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</si>
  <si>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</si>
  <si>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</si>
  <si>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</si>
  <si>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</si>
  <si>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</si>
  <si>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</si>
  <si>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</si>
  <si>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</si>
  <si>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</si>
  <si>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</si>
  <si>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</si>
  <si>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</si>
  <si>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</si>
  <si>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</si>
  <si>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</si>
  <si>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</si>
  <si>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</si>
  <si>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</si>
  <si>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</si>
  <si>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</si>
  <si>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</si>
  <si>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</si>
  <si>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</si>
  <si>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</si>
  <si>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</si>
  <si>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</si>
  <si>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</si>
  <si>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</si>
  <si>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</si>
  <si>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</si>
  <si>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</si>
  <si>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</si>
  <si>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</si>
  <si>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</si>
  <si>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</si>
  <si>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</si>
  <si>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</si>
  <si>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</si>
  <si>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</si>
  <si>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</si>
  <si>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</si>
  <si>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</si>
  <si>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</si>
  <si>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</si>
  <si>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</si>
  <si>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</si>
  <si>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</si>
  <si>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</si>
  <si>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</si>
  <si>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</si>
  <si>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</si>
  <si>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</si>
  <si>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</si>
  <si>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</si>
  <si>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</si>
  <si>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</si>
  <si>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</si>
  <si>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</si>
  <si>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</si>
  <si>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</si>
  <si>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</si>
  <si>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</si>
  <si>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</si>
  <si>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</si>
  <si>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</si>
  <si>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</si>
  <si>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</si>
  <si>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</si>
  <si>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</si>
  <si>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</si>
  <si>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</si>
  <si>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</si>
  <si>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</si>
  <si>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</si>
  <si>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</si>
  <si>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</si>
  <si>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</si>
  <si>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</si>
  <si>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</si>
  <si>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</si>
  <si>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</si>
  <si>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</si>
  <si>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</si>
  <si>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</si>
  <si>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</si>
  <si>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</si>
  <si>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</si>
  <si>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</si>
  <si>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</si>
  <si>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</si>
  <si>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</si>
  <si>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</si>
  <si>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</si>
  <si>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</si>
  <si>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</si>
  <si>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</si>
  <si>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</si>
  <si>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</si>
  <si>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</si>
  <si>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</si>
  <si>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</si>
  <si>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</si>
  <si>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</si>
  <si>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</si>
  <si>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</si>
  <si>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</si>
  <si>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</si>
  <si>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</si>
  <si>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</si>
  <si>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</si>
  <si>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</si>
  <si>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</si>
  <si>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</si>
  <si>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</si>
  <si>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</si>
  <si>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</si>
  <si>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</si>
  <si>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</si>
  <si>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</si>
  <si>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</si>
  <si>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</si>
  <si>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</si>
  <si>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</si>
  <si>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</si>
  <si>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</si>
  <si>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</si>
  <si>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</si>
  <si>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</si>
  <si>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</si>
  <si>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</si>
  <si>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</si>
  <si>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</si>
  <si>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</si>
  <si>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</si>
  <si>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</si>
  <si>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</si>
  <si>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</si>
  <si>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</si>
  <si>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</si>
  <si>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</si>
  <si>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</si>
  <si>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</si>
  <si>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</si>
  <si>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</si>
  <si>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</si>
  <si>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</si>
  <si>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</si>
  <si>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</si>
  <si>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</si>
  <si>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</si>
  <si>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</si>
  <si>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</si>
  <si>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</si>
  <si>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</si>
  <si>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</si>
  <si>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</si>
  <si>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</si>
  <si>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</si>
  <si>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</si>
  <si>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</si>
  <si>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</si>
  <si>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</si>
  <si>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</si>
  <si>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</si>
  <si>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</si>
  <si>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</si>
  <si>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</si>
  <si>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</si>
  <si>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</si>
  <si>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</si>
  <si>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</si>
  <si>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</si>
  <si>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</si>
  <si>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</si>
  <si>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</si>
  <si>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</si>
  <si>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</si>
  <si>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</si>
  <si>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</si>
  <si>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</si>
  <si>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</si>
  <si>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</si>
  <si>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</si>
  <si>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</si>
  <si>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</si>
  <si>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</si>
  <si>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</si>
  <si>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</si>
  <si>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</si>
  <si>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</si>
  <si>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</si>
  <si>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</si>
  <si>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</si>
  <si>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</si>
  <si>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</si>
  <si>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</si>
  <si>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</si>
  <si>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</si>
  <si>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</si>
  <si>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</si>
  <si>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</si>
  <si>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</si>
  <si>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</si>
  <si>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</si>
  <si>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</si>
  <si>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</si>
  <si>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</si>
  <si>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</si>
  <si>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</si>
  <si>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</si>
  <si>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</si>
  <si>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</si>
  <si>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</si>
  <si>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</si>
  <si>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</si>
  <si>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</si>
  <si>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</si>
  <si>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</si>
  <si>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</si>
  <si>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</si>
  <si>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</si>
  <si>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</si>
  <si>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</si>
  <si>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</si>
  <si>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</si>
  <si>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</si>
  <si>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</si>
  <si>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</si>
  <si>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</si>
  <si>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</si>
  <si>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</si>
  <si>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</si>
  <si>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</si>
  <si>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</si>
  <si>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</si>
  <si>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</si>
  <si>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</si>
  <si>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</si>
  <si>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</si>
  <si>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</si>
  <si>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</si>
  <si>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</si>
  <si>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</si>
  <si>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</si>
  <si>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</si>
  <si>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</si>
  <si>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</si>
  <si>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</si>
  <si>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</si>
  <si>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</si>
  <si>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</si>
  <si>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</si>
  <si>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</si>
  <si>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</si>
  <si>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</si>
  <si>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</si>
  <si>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</si>
  <si>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</si>
  <si>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</si>
  <si>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</si>
  <si>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</si>
  <si>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</si>
  <si>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</si>
  <si>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</si>
  <si>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</si>
  <si>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</si>
  <si>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</si>
  <si>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</si>
  <si>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</si>
  <si>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</si>
  <si>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</si>
  <si>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</si>
  <si>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</si>
  <si>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</si>
  <si>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</si>
  <si>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</si>
  <si>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</si>
  <si>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</si>
  <si>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</si>
  <si>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</si>
  <si>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</si>
  <si>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</si>
  <si>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</si>
  <si>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</si>
  <si>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</si>
  <si>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</si>
  <si>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</si>
  <si>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</si>
  <si>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</si>
  <si>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</si>
  <si>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</si>
  <si>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</si>
  <si>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</si>
  <si>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</si>
  <si>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</si>
  <si>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</si>
  <si>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</si>
  <si>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</si>
  <si>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</si>
  <si>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</si>
  <si>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</si>
  <si>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</si>
  <si>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</si>
  <si>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</si>
  <si>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</si>
  <si>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</si>
  <si>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</si>
  <si>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</si>
  <si>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</si>
  <si>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</si>
  <si>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</si>
  <si>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</si>
  <si>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</si>
  <si>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</si>
  <si>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</si>
  <si>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</si>
  <si>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</si>
  <si>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</si>
  <si>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</si>
  <si>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</si>
  <si>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</si>
  <si>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</si>
  <si>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</si>
  <si>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</si>
  <si>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</si>
  <si>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</si>
  <si>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</si>
  <si>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</si>
  <si>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</si>
  <si>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</si>
  <si>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</si>
  <si>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</si>
  <si>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</si>
  <si>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</si>
  <si>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</si>
  <si>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</si>
  <si>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</si>
  <si>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</si>
  <si>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</si>
  <si>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</si>
  <si>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</si>
  <si>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</si>
  <si>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</si>
  <si>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</si>
  <si>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</si>
  <si>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</si>
  <si>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</si>
  <si>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</si>
  <si>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</si>
  <si>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</si>
  <si>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</si>
  <si>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</si>
  <si>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</si>
  <si>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</si>
  <si>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</si>
  <si>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</si>
  <si>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</si>
  <si>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</si>
  <si>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</si>
  <si>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</si>
  <si>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</si>
  <si>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</si>
  <si>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</si>
  <si>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</si>
  <si>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</si>
  <si>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</si>
  <si>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</si>
  <si>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</si>
  <si>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</si>
  <si>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</si>
  <si>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</si>
  <si>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</si>
  <si>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</si>
  <si>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</si>
  <si>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</si>
  <si>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</si>
  <si>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</si>
  <si>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</si>
  <si>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</si>
  <si>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</si>
  <si>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</si>
  <si>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</si>
  <si>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</si>
  <si>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</si>
  <si>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</si>
  <si>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</si>
  <si>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</si>
  <si>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</si>
  <si>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</si>
  <si>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</si>
  <si>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</si>
  <si>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</si>
  <si>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</si>
  <si>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</si>
  <si>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</si>
  <si>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</si>
  <si>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</si>
  <si>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</si>
  <si>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</si>
  <si>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</si>
  <si>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</si>
  <si>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</si>
  <si>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</si>
  <si>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</si>
  <si>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</si>
  <si>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</si>
  <si>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</si>
  <si>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</si>
  <si>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</si>
  <si>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</si>
  <si>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</si>
  <si>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</si>
  <si>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</si>
  <si>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</si>
  <si>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</si>
  <si>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</si>
  <si>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</si>
  <si>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</si>
  <si>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</si>
  <si>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</si>
  <si>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</si>
  <si>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</si>
  <si>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</si>
  <si>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</si>
  <si>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</si>
  <si>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</si>
  <si>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</si>
  <si>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</si>
  <si>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</si>
  <si>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</si>
  <si>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</si>
  <si>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</si>
  <si>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</si>
  <si>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</si>
  <si>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</si>
  <si>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</si>
  <si>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</si>
  <si>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</si>
  <si>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</si>
  <si>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</si>
  <si>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</si>
  <si>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</si>
  <si>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</si>
  <si>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</si>
  <si>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</si>
  <si>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</si>
  <si>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</si>
  <si>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</si>
  <si>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</si>
  <si>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</si>
  <si>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</si>
  <si>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</si>
  <si>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</si>
  <si>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</si>
  <si>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</si>
  <si>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</si>
  <si>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</si>
  <si>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</si>
  <si>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</si>
  <si>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</si>
  <si>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</si>
  <si>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</si>
  <si>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</si>
  <si>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</si>
  <si>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</si>
  <si>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</si>
  <si>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</si>
  <si>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</si>
  <si>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</si>
  <si>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</si>
  <si>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</si>
  <si>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</si>
  <si>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</si>
  <si>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</si>
  <si>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</si>
  <si>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</si>
  <si>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</si>
  <si>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</si>
  <si>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</si>
  <si>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</si>
  <si>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</si>
  <si>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</si>
  <si>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</si>
  <si>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</si>
  <si>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</si>
  <si>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</si>
  <si>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</si>
  <si>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</si>
  <si>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</si>
  <si>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</si>
  <si>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</si>
  <si>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</si>
  <si>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</si>
  <si>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</si>
  <si>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</si>
  <si>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</si>
  <si>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</si>
  <si>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</si>
  <si>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</si>
  <si>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</si>
  <si>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</si>
  <si>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</si>
  <si>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</si>
  <si>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</si>
  <si>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</si>
  <si>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</si>
  <si>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</si>
  <si>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</si>
  <si>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</si>
  <si>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</si>
  <si>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</si>
  <si>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</si>
  <si>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</si>
  <si>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</si>
  <si>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</si>
  <si>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</si>
  <si>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</si>
  <si>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</si>
  <si>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</si>
  <si>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</si>
  <si>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</si>
  <si>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</si>
  <si>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</si>
  <si>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</si>
  <si>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</si>
  <si>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</si>
  <si>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</si>
  <si>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</si>
  <si>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</si>
  <si>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</si>
  <si>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</si>
  <si>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</si>
  <si>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</si>
  <si>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</si>
  <si>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</si>
  <si>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</si>
  <si>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</si>
  <si>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</si>
  <si>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</si>
  <si>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</si>
  <si>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</si>
  <si>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</si>
  <si>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</si>
  <si>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</si>
  <si>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</si>
  <si>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</si>
  <si>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</si>
  <si>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</si>
  <si>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</si>
  <si>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</si>
  <si>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</si>
  <si>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</si>
  <si>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</si>
  <si>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</si>
  <si>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</si>
  <si>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</si>
  <si>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</si>
  <si>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</si>
  <si>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</si>
  <si>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</si>
  <si>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</si>
  <si>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</si>
  <si>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</si>
  <si>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</si>
  <si>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</si>
  <si>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</si>
  <si>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</si>
  <si>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</si>
  <si>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</si>
  <si>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</si>
  <si>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</si>
  <si>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</si>
  <si>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</si>
  <si>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</si>
  <si>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</si>
  <si>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</si>
  <si>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</si>
  <si>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</si>
  <si>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</si>
  <si>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</si>
  <si>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</si>
  <si>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</si>
  <si>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</si>
  <si>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</si>
  <si>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</si>
  <si>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</si>
  <si>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</si>
  <si>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</si>
  <si>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</si>
  <si>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</si>
  <si>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</si>
  <si>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</si>
  <si>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</si>
  <si>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</si>
  <si>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</si>
  <si>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</si>
  <si>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</si>
  <si>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</si>
  <si>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</si>
  <si>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</si>
  <si>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</si>
  <si>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</si>
  <si>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</si>
  <si>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</si>
  <si>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</si>
  <si>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</si>
  <si>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</si>
  <si>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</si>
  <si>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</si>
  <si>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</si>
  <si>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</si>
  <si>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</si>
  <si>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</si>
  <si>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</si>
  <si>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</si>
  <si>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</si>
  <si>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</si>
  <si>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</si>
  <si>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</si>
  <si>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</si>
  <si>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</si>
  <si>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</si>
  <si>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</si>
  <si>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</si>
  <si>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</si>
  <si>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</si>
  <si>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</si>
  <si>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</si>
  <si>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</si>
  <si>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</si>
  <si>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</si>
  <si>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</si>
  <si>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</si>
  <si>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</si>
  <si>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</si>
  <si>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</si>
  <si>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</si>
  <si>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</si>
  <si>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</si>
  <si>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</si>
  <si>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</si>
  <si>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</si>
  <si>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</si>
  <si>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</si>
  <si>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</si>
  <si>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</si>
  <si>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</si>
  <si>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</si>
  <si>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</si>
  <si>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</si>
  <si>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</si>
  <si>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</si>
  <si>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</si>
  <si>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</si>
  <si>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</si>
  <si>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</si>
  <si>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</si>
  <si>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</si>
  <si>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</si>
  <si>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</si>
  <si>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</si>
  <si>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</si>
  <si>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</si>
  <si>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</si>
  <si>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</si>
  <si>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</si>
  <si>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</si>
  <si>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</si>
  <si>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</si>
  <si>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</si>
  <si>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</si>
  <si>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</si>
  <si>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</si>
  <si>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</si>
  <si>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</si>
  <si>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</si>
  <si>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</si>
  <si>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</si>
  <si>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</si>
  <si>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</si>
  <si>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</si>
  <si>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</si>
  <si>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</si>
  <si>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</si>
  <si>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</si>
  <si>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</si>
  <si>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</si>
  <si>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</si>
  <si>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</si>
  <si>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</si>
  <si>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</si>
  <si>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</si>
  <si>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</si>
  <si>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</si>
  <si>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</si>
  <si>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</si>
  <si>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</si>
  <si>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</si>
  <si>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</si>
  <si>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</si>
  <si>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</si>
  <si>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</si>
  <si>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</si>
  <si>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</si>
  <si>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</si>
  <si>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</si>
  <si>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</si>
  <si>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</si>
  <si>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</si>
  <si>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</si>
  <si>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</si>
  <si>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</si>
  <si>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</si>
  <si>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</si>
  <si>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</si>
  <si>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</si>
  <si>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</si>
  <si>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</si>
  <si>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</si>
  <si>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</si>
  <si>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</si>
  <si>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</si>
  <si>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</si>
  <si>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</si>
  <si>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</si>
  <si>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</si>
  <si>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</si>
  <si>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</si>
  <si>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</si>
  <si>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</si>
  <si>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</si>
  <si>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</si>
  <si>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</si>
  <si>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</si>
  <si>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</si>
  <si>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</si>
  <si>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</si>
  <si>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</si>
  <si>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</si>
  <si>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</si>
  <si>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</si>
  <si>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</si>
  <si>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</si>
  <si>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</si>
  <si>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</si>
  <si>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</si>
  <si>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</si>
  <si>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</si>
  <si>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</si>
  <si>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</si>
  <si>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</si>
  <si>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</si>
  <si>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</si>
  <si>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</si>
  <si>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</si>
  <si>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</si>
  <si>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</si>
  <si>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</si>
  <si>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</si>
  <si>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</si>
  <si>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</si>
  <si>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</si>
  <si>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</si>
  <si>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</si>
  <si>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</si>
  <si>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</si>
  <si>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</si>
  <si>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</si>
  <si>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</si>
  <si>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</si>
  <si>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</si>
  <si>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</si>
  <si>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</si>
  <si>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</si>
  <si>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</si>
  <si>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</si>
  <si>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</si>
  <si>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</si>
  <si>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</si>
  <si>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</si>
  <si>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</si>
  <si>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</si>
  <si>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</si>
  <si>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</si>
  <si>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</si>
  <si>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</si>
  <si>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</si>
  <si>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</si>
  <si>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</si>
  <si>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</si>
  <si>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</si>
  <si>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</si>
  <si>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</si>
  <si>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</si>
  <si>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</si>
  <si>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</si>
  <si>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</si>
  <si>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</si>
  <si>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</si>
  <si>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</si>
  <si>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</si>
  <si>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</si>
  <si>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</si>
  <si>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</si>
  <si>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</si>
  <si>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</si>
  <si>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</si>
  <si>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</si>
  <si>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</si>
  <si>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</si>
  <si>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</si>
  <si>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</si>
  <si>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</si>
  <si>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</si>
  <si>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</si>
  <si>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</si>
  <si>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</si>
  <si>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</si>
  <si>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</si>
  <si>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</si>
  <si>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</si>
  <si>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</si>
  <si>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</si>
  <si>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</si>
  <si>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</si>
  <si>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</si>
  <si>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</si>
  <si>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</si>
  <si>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</si>
  <si>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</si>
  <si>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</si>
  <si>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</si>
  <si>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</si>
  <si>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</si>
  <si>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</si>
  <si>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</si>
  <si>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</si>
  <si>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</si>
  <si>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</si>
  <si>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</si>
  <si>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</si>
  <si>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</si>
  <si>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</si>
  <si>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</si>
  <si>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</si>
  <si>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</si>
  <si>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</si>
  <si>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</si>
  <si>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</si>
  <si>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</si>
  <si>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</si>
  <si>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</si>
  <si>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</si>
  <si>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</si>
  <si>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</si>
  <si>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</si>
  <si>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</si>
  <si>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</si>
  <si>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</si>
  <si>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</si>
  <si>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</si>
  <si>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</si>
  <si>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</si>
  <si>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</si>
  <si>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</si>
  <si>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</si>
  <si>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</si>
  <si>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</si>
  <si>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</si>
  <si>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</si>
  <si>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</si>
  <si>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</si>
  <si>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</si>
  <si>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</si>
  <si>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</si>
  <si>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</si>
  <si>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</si>
  <si>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</si>
  <si>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</si>
  <si>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</si>
  <si>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</si>
  <si>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</si>
  <si>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</si>
  <si>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</si>
  <si>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</si>
  <si>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</si>
  <si>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</si>
  <si>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</si>
  <si>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</si>
  <si>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</si>
  <si>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</si>
  <si>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</si>
  <si>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</si>
  <si>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</si>
  <si>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</si>
  <si>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</si>
  <si>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</si>
  <si>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</si>
  <si>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</si>
  <si>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</si>
  <si>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</si>
  <si>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</si>
  <si>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</si>
  <si>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</si>
  <si>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</si>
  <si>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</si>
  <si>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</si>
  <si>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</si>
  <si>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</si>
  <si>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</si>
  <si>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</si>
  <si>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</si>
  <si>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</si>
  <si>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</si>
  <si>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</si>
  <si>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</si>
  <si>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</si>
  <si>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</si>
  <si>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</si>
  <si>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</si>
  <si>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</si>
  <si>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</si>
  <si>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</si>
  <si>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</si>
  <si>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</si>
  <si>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</si>
  <si>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</si>
  <si>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</si>
  <si>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</si>
  <si>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</si>
  <si>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</si>
  <si>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</si>
  <si>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</si>
  <si>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</si>
  <si>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</si>
  <si>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</si>
  <si>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</si>
  <si>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</si>
  <si>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</si>
  <si>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</si>
  <si>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</si>
  <si>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</si>
  <si>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</si>
  <si>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</si>
  <si>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</si>
  <si>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</si>
  <si>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</si>
  <si>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</si>
  <si>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</si>
  <si>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</si>
  <si>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</si>
  <si>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</si>
  <si>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</si>
  <si>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</si>
  <si>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</si>
  <si>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</si>
  <si>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</si>
  <si>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</si>
  <si>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</si>
  <si>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</si>
  <si>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</si>
  <si>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</si>
  <si>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</si>
  <si>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</si>
  <si>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</si>
  <si>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</si>
  <si>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</si>
  <si>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</si>
  <si>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</si>
  <si>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</si>
  <si>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</si>
  <si>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</si>
  <si>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</si>
  <si>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</si>
  <si>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</si>
  <si>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</si>
  <si>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</si>
  <si>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</si>
  <si>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</si>
  <si>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</si>
  <si>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</si>
  <si>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</si>
  <si>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</si>
  <si>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</si>
  <si>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</si>
  <si>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</si>
  <si>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</si>
  <si>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</si>
  <si>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</si>
  <si>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</si>
  <si>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</si>
  <si>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</si>
  <si>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</si>
  <si>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</si>
  <si>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</si>
  <si>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</si>
  <si>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</si>
  <si>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</si>
  <si>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</si>
  <si>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</si>
  <si>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</si>
  <si>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</si>
  <si>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</si>
  <si>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</si>
  <si>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</si>
  <si>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</si>
  <si>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</si>
  <si>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</si>
  <si>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</si>
  <si>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</si>
  <si>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</si>
  <si>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</si>
  <si>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</si>
  <si>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</si>
  <si>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</si>
  <si>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</si>
  <si>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</si>
  <si>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</si>
  <si>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</si>
  <si>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</si>
  <si>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</si>
  <si>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</si>
  <si>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</si>
  <si>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</si>
  <si>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</si>
  <si>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</si>
  <si>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</si>
  <si>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</si>
  <si>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</si>
  <si>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</si>
  <si>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</si>
  <si>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</si>
  <si>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</si>
  <si>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</si>
  <si>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</si>
  <si>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</si>
  <si>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</si>
  <si>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</si>
  <si>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</si>
  <si>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</si>
  <si>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</si>
  <si>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</si>
  <si>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</si>
  <si>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</si>
  <si>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</si>
  <si>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</si>
  <si>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</si>
  <si>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</si>
  <si>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</si>
  <si>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</si>
  <si>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</si>
  <si>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</si>
  <si>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</si>
  <si>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</si>
  <si>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</si>
  <si>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</si>
  <si>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</si>
  <si>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</si>
  <si>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</si>
  <si>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</si>
  <si>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</si>
  <si>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</si>
  <si>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</si>
  <si>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</si>
  <si>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</si>
  <si>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</si>
  <si>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</si>
  <si>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</si>
  <si>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</si>
  <si>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</si>
  <si>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</si>
  <si>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</si>
  <si>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</si>
  <si>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</si>
  <si>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</si>
  <si>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</si>
  <si>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</si>
  <si>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</si>
  <si>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</si>
  <si>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</si>
  <si>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</si>
  <si>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</si>
  <si>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</si>
  <si>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</si>
  <si>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</si>
  <si>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</si>
  <si>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</si>
  <si>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</si>
  <si>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</si>
  <si>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</si>
  <si>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</si>
  <si>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</si>
  <si>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</si>
  <si>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</si>
  <si>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</si>
  <si>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</si>
  <si>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</si>
  <si>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</si>
  <si>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</si>
  <si>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</si>
  <si>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</si>
  <si>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</si>
  <si>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</si>
  <si>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</si>
  <si>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</si>
  <si>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</si>
  <si>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</si>
  <si>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</si>
  <si>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</si>
  <si>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</si>
  <si>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</si>
  <si>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</si>
  <si>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</si>
  <si>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</si>
  <si>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</si>
  <si>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</si>
  <si>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</si>
  <si>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</si>
  <si>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</si>
  <si>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</si>
  <si>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</si>
  <si>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</si>
  <si>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</si>
  <si>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</si>
  <si>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</si>
  <si>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</si>
  <si>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</si>
  <si>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</si>
  <si>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</si>
  <si>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</si>
  <si>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</si>
  <si>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</si>
  <si>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</si>
  <si>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</si>
  <si>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</si>
  <si>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</si>
  <si>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</si>
  <si>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</si>
  <si>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</si>
  <si>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</si>
  <si>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</si>
  <si>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</si>
  <si>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</si>
  <si>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</si>
  <si>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</si>
  <si>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</si>
  <si>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</si>
  <si>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</si>
  <si>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</si>
  <si>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</si>
  <si>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</si>
  <si>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</si>
  <si>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</si>
  <si>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</si>
  <si>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</si>
  <si>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</si>
  <si>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</si>
  <si>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</si>
  <si>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</si>
  <si>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</si>
  <si>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</si>
  <si>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</si>
  <si>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</si>
  <si>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</si>
  <si>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</si>
  <si>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</si>
  <si>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</si>
  <si>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</si>
  <si>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</si>
  <si>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</si>
  <si>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</si>
  <si>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</si>
  <si>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</si>
  <si>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</si>
  <si>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</si>
  <si>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</si>
  <si>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</si>
  <si>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</si>
  <si>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</si>
  <si>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</si>
  <si>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</si>
  <si>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</si>
  <si>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</si>
  <si>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</si>
  <si>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</si>
  <si>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</si>
  <si>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</si>
  <si>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</si>
  <si>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</si>
  <si>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</si>
  <si>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</si>
  <si>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</si>
  <si>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</si>
  <si>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</si>
  <si>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</si>
  <si>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</si>
  <si>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</si>
  <si>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</si>
  <si>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</si>
  <si>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</si>
  <si>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</si>
  <si>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</si>
  <si>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</si>
  <si>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</si>
  <si>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</si>
  <si>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</si>
  <si>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</si>
  <si>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</si>
  <si>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</si>
  <si>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</si>
  <si>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</si>
  <si>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</si>
  <si>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</si>
  <si>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</si>
  <si>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</si>
  <si>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</si>
  <si>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</si>
  <si>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</si>
  <si>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</si>
  <si>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</si>
  <si>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</si>
  <si>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</si>
  <si>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</si>
  <si>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</si>
  <si>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</si>
  <si>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</si>
  <si>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</si>
  <si>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</si>
  <si>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</si>
  <si>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</si>
  <si>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</si>
  <si>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</si>
  <si>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</si>
  <si>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</si>
  <si>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</si>
  <si>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</si>
  <si>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</si>
  <si>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</si>
  <si>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</si>
  <si>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</si>
  <si>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</si>
  <si>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</si>
  <si>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</si>
  <si>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</si>
  <si>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</si>
  <si>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</si>
  <si>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</si>
  <si>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</si>
  <si>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</si>
  <si>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</si>
  <si>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</si>
  <si>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</si>
  <si>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</si>
  <si>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</si>
  <si>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</si>
  <si>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</si>
  <si>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</si>
  <si>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</si>
  <si>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</si>
  <si>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</si>
  <si>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</si>
  <si>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</si>
  <si>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</si>
  <si>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</si>
  <si>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</si>
  <si>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</si>
  <si>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</si>
  <si>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</si>
  <si>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</si>
  <si>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</si>
  <si>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</si>
  <si>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</si>
  <si>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</si>
  <si>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</si>
  <si>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</si>
  <si>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</si>
  <si>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</si>
  <si>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</si>
  <si>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</si>
  <si>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</si>
  <si>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</si>
  <si>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</si>
  <si>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</si>
  <si>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</si>
  <si>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</si>
  <si>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</si>
  <si>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</si>
  <si>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</si>
  <si>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</si>
  <si>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</si>
  <si>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</si>
  <si>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</si>
  <si>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</si>
  <si>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</si>
  <si>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</si>
  <si>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</si>
  <si>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</si>
  <si>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</si>
  <si>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</si>
  <si>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</si>
  <si>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</si>
  <si>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</si>
  <si>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</si>
  <si>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</si>
  <si>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</si>
  <si>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</si>
  <si>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</si>
  <si>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</si>
  <si>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</si>
  <si>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</si>
  <si>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</si>
  <si>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</si>
  <si>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</si>
  <si>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</si>
  <si>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</si>
  <si>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</si>
  <si>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</si>
  <si>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</si>
  <si>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</si>
  <si>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</si>
  <si>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</si>
  <si>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</si>
  <si>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</si>
  <si>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</si>
  <si>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</si>
  <si>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</si>
  <si>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</si>
  <si>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</si>
  <si>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</si>
  <si>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</si>
  <si>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</si>
  <si>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</si>
  <si>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</si>
  <si>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</si>
  <si>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</si>
  <si>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</si>
  <si>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</si>
  <si>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</si>
  <si>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</si>
  <si>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</si>
  <si>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</si>
  <si>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</si>
  <si>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</si>
  <si>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</si>
  <si>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</si>
  <si>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</si>
  <si>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</si>
  <si>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</si>
  <si>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</si>
  <si>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</si>
  <si>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</si>
  <si>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</si>
  <si>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</si>
  <si>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</si>
  <si>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</si>
  <si>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</si>
  <si>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</si>
  <si>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</si>
  <si>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</si>
  <si>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</si>
  <si>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</si>
  <si>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</si>
  <si>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</si>
  <si>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</si>
  <si>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</si>
  <si>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</si>
  <si>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</si>
  <si>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</si>
  <si>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</si>
  <si>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</si>
  <si>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</si>
  <si>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</si>
  <si>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</si>
  <si>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</si>
  <si>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</si>
  <si>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</si>
  <si>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</si>
  <si>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</si>
  <si>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</si>
  <si>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</si>
  <si>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</si>
  <si>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</si>
  <si>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</si>
  <si>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</si>
  <si>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</si>
  <si>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</si>
  <si>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</si>
  <si>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</si>
  <si>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</si>
  <si>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</si>
  <si>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</si>
  <si>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</si>
  <si>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</si>
  <si>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</si>
  <si>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</si>
  <si>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</si>
  <si>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</si>
  <si>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</si>
  <si>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</si>
  <si>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</si>
  <si>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</si>
  <si>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</si>
  <si>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</si>
  <si>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</si>
  <si>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</si>
  <si>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</si>
  <si>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</si>
  <si>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</si>
  <si>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</si>
  <si>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</si>
  <si>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</si>
  <si>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</si>
  <si>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</si>
  <si>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</si>
  <si>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</si>
  <si>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</si>
  <si>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</si>
  <si>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</si>
  <si>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</si>
  <si>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</si>
  <si>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</si>
  <si>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</si>
  <si>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</si>
  <si>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</si>
  <si>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</si>
  <si>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</si>
  <si>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</si>
  <si>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</si>
  <si>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</si>
  <si>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</si>
  <si>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</si>
  <si>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</si>
  <si>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</si>
  <si>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</si>
  <si>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</si>
  <si>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</si>
  <si>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</si>
  <si>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</si>
  <si>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</si>
  <si>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</si>
  <si>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</si>
  <si>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</si>
  <si>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</si>
  <si>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</si>
  <si>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</si>
  <si>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</si>
  <si>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</si>
  <si>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</si>
  <si>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</si>
  <si>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</si>
  <si>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</si>
  <si>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</si>
  <si>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</si>
  <si>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</si>
  <si>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</si>
  <si>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</si>
  <si>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</si>
  <si>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</si>
  <si>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</si>
  <si>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</si>
  <si>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</si>
  <si>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</si>
  <si>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</si>
  <si>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</si>
  <si>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</si>
  <si>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</si>
  <si>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</si>
  <si>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</si>
  <si>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</si>
  <si>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</si>
  <si>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</si>
  <si>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</si>
  <si>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</si>
  <si>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</si>
  <si>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</si>
  <si>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</si>
  <si>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</si>
  <si>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</si>
  <si>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</si>
  <si>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</si>
  <si>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</si>
  <si>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</si>
  <si>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</si>
  <si>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</si>
  <si>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</si>
  <si>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</si>
  <si>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</si>
  <si>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</si>
  <si>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</si>
  <si>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</si>
  <si>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</si>
  <si>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</si>
  <si>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</si>
  <si>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</si>
  <si>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</si>
  <si>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</si>
  <si>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</si>
  <si>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</si>
  <si>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</si>
  <si>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</si>
  <si>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</si>
  <si>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</si>
  <si>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</si>
  <si>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</si>
  <si>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</si>
  <si>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</si>
  <si>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</si>
  <si>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</si>
  <si>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</si>
  <si>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</si>
  <si>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</si>
  <si>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</si>
  <si>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</si>
  <si>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</si>
  <si>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</si>
  <si>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</si>
  <si>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</si>
  <si>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</si>
  <si>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</si>
  <si>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</si>
  <si>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</si>
  <si>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</si>
  <si>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</si>
  <si>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</si>
  <si>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</si>
  <si>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</si>
  <si>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</si>
  <si>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</si>
  <si>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</si>
  <si>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</si>
  <si>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</si>
  <si>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</si>
  <si>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</si>
  <si>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</si>
  <si>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</si>
  <si>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</si>
  <si>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</si>
  <si>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</si>
  <si>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</si>
  <si>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</si>
  <si>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</si>
  <si>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</si>
  <si>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</si>
  <si>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</si>
  <si>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</si>
  <si>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</si>
  <si>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</si>
  <si>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</si>
  <si>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</si>
  <si>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</si>
  <si>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</si>
  <si>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</si>
  <si>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</si>
  <si>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</si>
  <si>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</si>
  <si>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</si>
  <si>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</si>
  <si>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</si>
  <si>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</si>
  <si>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</si>
  <si>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</si>
  <si>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</si>
  <si>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</si>
  <si>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</si>
  <si>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</si>
  <si>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</si>
  <si>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</si>
  <si>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</si>
  <si>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</si>
  <si>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</si>
  <si>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</si>
  <si>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</si>
  <si>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</si>
  <si>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</si>
  <si>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</si>
  <si>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</si>
  <si>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</si>
  <si>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</si>
  <si>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</si>
  <si>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</si>
  <si>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</si>
  <si>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</si>
  <si>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</si>
  <si>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</si>
  <si>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</si>
  <si>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</si>
  <si>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</si>
  <si>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</si>
  <si>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</si>
  <si>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</si>
  <si>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</si>
  <si>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</si>
  <si>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</si>
  <si>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</si>
  <si>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</si>
  <si>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</si>
  <si>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</si>
  <si>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</si>
  <si>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</si>
  <si>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</si>
  <si>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</si>
  <si>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</si>
  <si>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</si>
  <si>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</si>
  <si>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</si>
  <si>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</si>
  <si>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</si>
  <si>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</si>
  <si>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</si>
  <si>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</si>
  <si>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</si>
  <si>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</si>
  <si>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</si>
  <si>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</si>
  <si>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</si>
  <si>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</si>
  <si>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</si>
  <si>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</si>
  <si>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</si>
  <si>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</si>
  <si>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</si>
  <si>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</si>
  <si>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</si>
  <si>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</si>
  <si>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</si>
  <si>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</si>
  <si>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</si>
  <si>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</si>
  <si>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</si>
  <si>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</si>
  <si>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</si>
  <si>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</si>
  <si>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</si>
  <si>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</si>
  <si>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</si>
  <si>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</si>
  <si>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</si>
  <si>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</si>
  <si>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</si>
  <si>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</si>
  <si>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</si>
  <si>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</si>
  <si>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</si>
  <si>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</si>
  <si>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</si>
  <si>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</si>
  <si>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</si>
  <si>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</si>
  <si>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</si>
  <si>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</si>
  <si>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</si>
  <si>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</si>
  <si>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</si>
  <si>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</si>
  <si>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</si>
  <si>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</si>
  <si>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</si>
  <si>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</si>
  <si>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</si>
  <si>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</si>
  <si>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</si>
  <si>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</si>
  <si>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</si>
  <si>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</si>
  <si>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</si>
  <si>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</si>
  <si>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</si>
  <si>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</si>
  <si>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</si>
  <si>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</si>
  <si>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</si>
  <si>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</si>
  <si>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</si>
  <si>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</si>
  <si>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</si>
  <si>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</si>
  <si>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</si>
  <si>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</si>
  <si>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</si>
  <si>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</si>
  <si>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</si>
  <si>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</si>
  <si>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</si>
  <si>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</si>
  <si>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</si>
  <si>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</si>
  <si>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</si>
  <si>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</si>
  <si>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</si>
  <si>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</si>
  <si>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</si>
  <si>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</si>
  <si>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</si>
  <si>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</si>
  <si>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</si>
  <si>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</si>
  <si>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</si>
  <si>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</si>
  <si>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</si>
  <si>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</si>
  <si>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</si>
  <si>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</si>
  <si>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</si>
  <si>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</si>
  <si>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</si>
  <si>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</si>
  <si>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</si>
  <si>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</si>
  <si>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</si>
  <si>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</si>
  <si>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</si>
  <si>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</si>
  <si>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</si>
  <si>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</si>
  <si>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</si>
  <si>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</si>
  <si>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</si>
  <si>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</si>
  <si>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</si>
  <si>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</si>
  <si>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</si>
  <si>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</si>
  <si>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</si>
  <si>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</si>
  <si>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</si>
  <si>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</si>
  <si>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</si>
  <si>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</si>
  <si>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</si>
  <si>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</si>
  <si>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</si>
  <si>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</si>
  <si>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</si>
  <si>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</si>
  <si>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</si>
  <si>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</si>
  <si>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</si>
  <si>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</si>
  <si>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</si>
  <si>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</si>
  <si>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</si>
  <si>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</si>
  <si>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</si>
  <si>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</si>
  <si>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</si>
  <si>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</si>
  <si>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</si>
  <si>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</si>
  <si>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</si>
  <si>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</si>
  <si>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</si>
  <si>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</si>
  <si>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</si>
  <si>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</si>
  <si>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</si>
  <si>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</si>
  <si>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</si>
  <si>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</si>
  <si>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</si>
  <si>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</si>
  <si>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</si>
  <si>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</si>
  <si>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</si>
  <si>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</si>
  <si>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</si>
  <si>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</si>
  <si>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</si>
  <si>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</si>
  <si>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</si>
  <si>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</si>
  <si>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</si>
  <si>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</si>
  <si>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</si>
  <si>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</si>
  <si>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</si>
  <si>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</si>
  <si>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</si>
  <si>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</si>
  <si>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</si>
  <si>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</si>
  <si>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</si>
  <si>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</si>
  <si>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</si>
  <si>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</si>
  <si>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</si>
  <si>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</si>
  <si>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</si>
  <si>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</si>
  <si>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</si>
  <si>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</si>
  <si>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</si>
  <si>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</si>
  <si>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</si>
  <si>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</si>
  <si>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</si>
  <si>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</si>
  <si>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</si>
  <si>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</si>
  <si>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</si>
  <si>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</si>
  <si>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</si>
  <si>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</si>
  <si>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</si>
  <si>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</si>
  <si>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</si>
  <si>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</si>
  <si>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</si>
  <si>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</si>
  <si>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</si>
  <si>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</si>
  <si>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</si>
  <si>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</si>
  <si>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</si>
  <si>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</si>
  <si>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</si>
  <si>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</si>
  <si>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</si>
  <si>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</si>
  <si>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</si>
  <si>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</si>
  <si>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</si>
  <si>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</si>
  <si>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</si>
  <si>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</si>
  <si>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</si>
  <si>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</si>
  <si>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</si>
  <si>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</si>
  <si>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</si>
  <si>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</si>
  <si>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</si>
  <si>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</si>
  <si>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</si>
  <si>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</si>
  <si>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</si>
  <si>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</si>
  <si>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</si>
  <si>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</si>
  <si>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</si>
  <si>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</si>
  <si>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</si>
  <si>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</si>
  <si>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</si>
  <si>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</si>
  <si>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</si>
  <si>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</si>
  <si>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</si>
  <si>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</si>
  <si>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</si>
  <si>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</si>
  <si>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</si>
  <si>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</si>
  <si>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</si>
  <si>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</si>
  <si>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</si>
  <si>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</si>
  <si>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</si>
  <si>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</si>
  <si>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</si>
  <si>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</si>
  <si>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</si>
  <si>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</si>
  <si>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</si>
  <si>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</si>
  <si>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</si>
  <si>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</si>
  <si>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</si>
  <si>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</si>
  <si>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</si>
  <si>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</si>
  <si>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</si>
  <si>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</si>
  <si>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</si>
  <si>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</si>
  <si>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</si>
  <si>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</si>
  <si>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</si>
  <si>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</si>
  <si>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</si>
  <si>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</si>
  <si>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</si>
  <si>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</si>
  <si>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</si>
  <si>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</si>
  <si>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</si>
  <si>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</si>
  <si>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</si>
  <si>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</si>
  <si>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</si>
  <si>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</si>
  <si>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</si>
  <si>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</si>
  <si>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</si>
  <si>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</si>
  <si>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</si>
  <si>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</si>
  <si>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</si>
  <si>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</si>
  <si>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</si>
  <si>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</si>
  <si>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</si>
  <si>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</si>
  <si>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</si>
  <si>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</si>
  <si>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</si>
  <si>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</si>
  <si>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</si>
  <si>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</si>
  <si>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</si>
  <si>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</si>
  <si>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</si>
  <si>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</si>
  <si>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</si>
  <si>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</si>
  <si>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</si>
  <si>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</si>
  <si>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</si>
  <si>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</si>
  <si>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</si>
  <si>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</si>
  <si>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</si>
  <si>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</si>
  <si>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</si>
  <si>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</si>
  <si>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</si>
  <si>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</si>
  <si>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</si>
  <si>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</si>
  <si>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</si>
  <si>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</si>
  <si>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</si>
  <si>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</si>
  <si>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</si>
  <si>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</si>
  <si>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</si>
  <si>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</si>
  <si>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</si>
  <si>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</si>
  <si>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</si>
  <si>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</si>
  <si>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</si>
  <si>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</si>
  <si>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</si>
  <si>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</si>
  <si>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</si>
  <si>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</si>
  <si>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</si>
  <si>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</si>
  <si>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</si>
  <si>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</si>
  <si>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</si>
  <si>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</si>
  <si>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</si>
  <si>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</si>
  <si>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</si>
  <si>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</si>
  <si>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</si>
  <si>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</si>
  <si>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</si>
  <si>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</si>
  <si>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</si>
  <si>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</si>
  <si>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</si>
  <si>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</si>
  <si>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</si>
  <si>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</si>
  <si>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</si>
  <si>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</si>
  <si>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</si>
  <si>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</si>
  <si>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</si>
  <si>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</si>
  <si>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</si>
  <si>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</si>
  <si>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</si>
  <si>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</si>
  <si>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</si>
  <si>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</si>
  <si>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</si>
  <si>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</si>
  <si>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</si>
  <si>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</si>
  <si>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</si>
  <si>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</si>
  <si>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</si>
  <si>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</si>
  <si>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</si>
  <si>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</si>
  <si>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</si>
  <si>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</si>
  <si>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</si>
  <si>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</si>
  <si>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</si>
  <si>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</si>
  <si>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</si>
  <si>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</si>
  <si>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</si>
  <si>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</si>
  <si>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</si>
  <si>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</si>
  <si>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</si>
  <si>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</si>
  <si>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</si>
  <si>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</si>
  <si>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</si>
  <si>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</si>
  <si>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</si>
  <si>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</si>
  <si>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</si>
  <si>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</si>
  <si>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</si>
  <si>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</si>
  <si>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</si>
  <si>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</si>
  <si>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</si>
  <si>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</si>
  <si>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</si>
  <si>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</si>
  <si>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</si>
  <si>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</si>
  <si>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</si>
  <si>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</si>
  <si>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</si>
  <si>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</si>
  <si>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</si>
  <si>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</si>
  <si>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</si>
  <si>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</si>
  <si>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</si>
  <si>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</si>
  <si>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</si>
  <si>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</si>
  <si>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</si>
  <si>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</si>
  <si>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</si>
  <si>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</si>
  <si>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</si>
  <si>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</si>
  <si>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</si>
  <si>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</si>
  <si>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</si>
  <si>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</si>
  <si>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</si>
  <si>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</si>
  <si>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</si>
  <si>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</si>
  <si>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</si>
  <si>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</si>
  <si>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</si>
  <si>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</si>
  <si>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</si>
  <si>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</si>
  <si>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</si>
  <si>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</si>
  <si>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</si>
  <si>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</si>
  <si>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</si>
  <si>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</si>
  <si>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</si>
  <si>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</si>
  <si>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</si>
  <si>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</si>
  <si>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</si>
  <si>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</si>
  <si>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</si>
  <si>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</si>
  <si>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</si>
  <si>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</si>
  <si>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</si>
  <si>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</si>
  <si>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</si>
  <si>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</si>
  <si>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</si>
  <si>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</si>
  <si>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</si>
  <si>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</si>
  <si>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</si>
  <si>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</si>
  <si>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</si>
  <si>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</si>
  <si>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</si>
  <si>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</si>
  <si>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</si>
  <si>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</si>
  <si>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</si>
  <si>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</si>
  <si>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</si>
  <si>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</si>
  <si>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</si>
  <si>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</si>
  <si>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</si>
  <si>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</si>
  <si>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</si>
  <si>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</si>
  <si>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</si>
  <si>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</si>
  <si>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</si>
  <si>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</si>
  <si>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</si>
  <si>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</si>
  <si>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</si>
  <si>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</si>
  <si>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</si>
  <si>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</si>
  <si>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</si>
  <si>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</si>
  <si>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</si>
  <si>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</si>
  <si>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</si>
  <si>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</si>
  <si>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</si>
  <si>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</si>
  <si>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</si>
  <si>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</si>
  <si>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</si>
  <si>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</si>
  <si>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</si>
  <si>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</si>
  <si>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</si>
  <si>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</si>
  <si>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</si>
  <si>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</si>
  <si>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</si>
  <si>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</si>
  <si>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</si>
  <si>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</si>
  <si>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</si>
  <si>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</si>
  <si>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</si>
  <si>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</si>
  <si>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</si>
  <si>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</si>
  <si>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</si>
  <si>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</si>
  <si>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</si>
  <si>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</si>
  <si>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</si>
  <si>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</si>
  <si>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</si>
  <si>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</si>
  <si>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</si>
  <si>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</si>
  <si>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</si>
  <si>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</si>
  <si>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</si>
  <si>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</si>
  <si>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</si>
  <si>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</si>
  <si>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</si>
  <si>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</si>
  <si>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</si>
  <si>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</si>
  <si>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</si>
  <si>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</si>
  <si>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</si>
  <si>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</si>
  <si>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</si>
  <si>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</si>
  <si>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</si>
  <si>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</si>
  <si>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</si>
  <si>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</si>
  <si>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</si>
  <si>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</si>
  <si>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</si>
  <si>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</si>
  <si>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</si>
  <si>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</si>
  <si>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</si>
  <si>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</si>
  <si>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</si>
  <si>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</si>
  <si>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</si>
  <si>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</si>
  <si>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</si>
  <si>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</si>
  <si>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</si>
  <si>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</si>
  <si>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</si>
  <si>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</si>
  <si>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</si>
  <si>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</si>
  <si>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</si>
  <si>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</si>
  <si>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</si>
  <si>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</si>
  <si>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</si>
  <si>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</si>
  <si>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</si>
  <si>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</si>
  <si>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</si>
  <si>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</si>
  <si>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</si>
  <si>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</si>
  <si>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</si>
  <si>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</si>
  <si>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</si>
  <si>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</si>
  <si>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</si>
  <si>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</si>
  <si>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</si>
  <si>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</si>
  <si>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</si>
  <si>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</si>
  <si>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</si>
  <si>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</si>
  <si>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</si>
  <si>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</si>
  <si>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</si>
  <si>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</si>
  <si>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</si>
  <si>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</si>
  <si>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</si>
  <si>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</si>
  <si>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</si>
  <si>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</si>
  <si>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</si>
  <si>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</si>
  <si>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</si>
  <si>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</si>
  <si>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</si>
  <si>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</si>
  <si>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</si>
  <si>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</si>
  <si>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</si>
  <si>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</si>
  <si>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</si>
  <si>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</si>
  <si>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</si>
  <si>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</si>
  <si>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</si>
  <si>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</si>
  <si>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</si>
  <si>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</si>
  <si>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</si>
  <si>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</si>
  <si>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</si>
  <si>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</si>
  <si>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</si>
  <si>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</si>
  <si>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</si>
  <si>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</si>
  <si>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</si>
  <si>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</si>
  <si>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</si>
  <si>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</si>
  <si>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</si>
  <si>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</si>
  <si>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</si>
  <si>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</si>
  <si>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</si>
  <si>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</si>
  <si>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</si>
  <si>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</si>
  <si>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</si>
  <si>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</si>
  <si>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</si>
  <si>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</si>
  <si>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</si>
  <si>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</si>
  <si>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</si>
  <si>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</si>
  <si>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</si>
  <si>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</si>
  <si>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</si>
  <si>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</si>
  <si>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</si>
  <si>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</si>
  <si>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</si>
  <si>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</si>
  <si>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</si>
  <si>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</si>
  <si>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</si>
  <si>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</si>
  <si>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</si>
  <si>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</si>
  <si>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</si>
  <si>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</si>
  <si>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</si>
  <si>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</si>
  <si>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</si>
  <si>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</si>
  <si>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</si>
  <si>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</si>
  <si>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</si>
  <si>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</si>
  <si>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</si>
  <si>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</si>
  <si>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</si>
  <si>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</si>
  <si>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</si>
  <si>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</si>
  <si>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</si>
  <si>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</si>
  <si>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</si>
  <si>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</si>
  <si>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</si>
  <si>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</si>
  <si>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</si>
  <si>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</si>
  <si>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</si>
  <si>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</si>
  <si>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</si>
  <si>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</si>
  <si>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</si>
  <si>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</si>
  <si>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</si>
  <si>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</si>
  <si>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</si>
  <si>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</si>
  <si>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</si>
  <si>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</si>
  <si>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</si>
  <si>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</si>
  <si>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</si>
  <si>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</si>
  <si>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</si>
  <si>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</si>
  <si>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</si>
  <si>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</si>
  <si>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</si>
  <si>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</si>
  <si>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</si>
  <si>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</si>
  <si>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</si>
  <si>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</si>
  <si>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</si>
  <si>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</si>
  <si>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</si>
  <si>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</si>
  <si>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</si>
  <si>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</si>
  <si>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</si>
  <si>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</si>
  <si>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</si>
  <si>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</si>
  <si>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</si>
  <si>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</si>
  <si>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</si>
  <si>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</si>
  <si>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</si>
  <si>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</si>
  <si>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</si>
  <si>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</si>
  <si>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</si>
  <si>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</si>
  <si>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</si>
  <si>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</si>
  <si>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</si>
  <si>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</si>
  <si>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</si>
  <si>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</si>
  <si>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</si>
  <si>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</si>
  <si>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</si>
  <si>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</si>
  <si>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</si>
  <si>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</si>
  <si>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</si>
  <si>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</si>
  <si>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</si>
  <si>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</si>
  <si>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</si>
  <si>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</si>
  <si>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</si>
  <si>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</si>
  <si>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</si>
  <si>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</si>
  <si>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</si>
  <si>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</si>
  <si>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</si>
  <si>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</si>
  <si>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</si>
  <si>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</si>
  <si>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</si>
  <si>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</si>
  <si>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</si>
  <si>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</si>
  <si>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</si>
  <si>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</si>
  <si>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</si>
  <si>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</si>
  <si>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</si>
  <si>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</si>
  <si>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</si>
  <si>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</si>
  <si>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</si>
  <si>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</si>
  <si>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</si>
  <si>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</si>
  <si>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</si>
  <si>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</si>
  <si>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</si>
  <si>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</si>
  <si>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</si>
  <si>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</si>
  <si>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</si>
  <si>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</si>
  <si>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</si>
  <si>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</si>
  <si>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</si>
  <si>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</si>
  <si>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</si>
  <si>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</si>
  <si>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</si>
  <si>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</si>
  <si>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</si>
  <si>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</si>
  <si>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</si>
  <si>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</si>
  <si>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</si>
  <si>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</si>
  <si>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</si>
  <si>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</si>
  <si>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</si>
  <si>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</si>
  <si>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</si>
  <si>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</si>
  <si>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</si>
  <si>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</si>
  <si>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</si>
  <si>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</si>
  <si>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</si>
  <si>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</si>
  <si>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</si>
  <si>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</si>
  <si>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</si>
  <si>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</si>
  <si>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</si>
  <si>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</si>
  <si>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</si>
  <si>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</si>
  <si>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</si>
  <si>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</si>
  <si>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</si>
  <si>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</si>
  <si>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</si>
  <si>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</si>
  <si>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</si>
  <si>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</si>
  <si>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</si>
  <si>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</si>
  <si>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</si>
  <si>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</si>
  <si>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</si>
  <si>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</si>
  <si>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</si>
  <si>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</si>
  <si>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</si>
  <si>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</si>
  <si>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</si>
  <si>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</si>
  <si>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</si>
  <si>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</si>
  <si>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</si>
  <si>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</si>
  <si>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</si>
  <si>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</si>
  <si>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</si>
  <si>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</si>
  <si>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</si>
  <si>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</si>
  <si>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</si>
  <si>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</si>
  <si>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</si>
  <si>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</si>
  <si>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</si>
  <si>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</si>
  <si>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</si>
  <si>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</si>
  <si>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</si>
  <si>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</si>
  <si>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</si>
  <si>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</si>
  <si>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</si>
  <si>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</si>
  <si>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</si>
  <si>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</si>
  <si>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</si>
  <si>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</si>
  <si>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</si>
  <si>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</si>
  <si>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</si>
  <si>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</si>
  <si>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</si>
  <si>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</si>
  <si>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</si>
  <si>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</si>
  <si>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</si>
  <si>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</si>
  <si>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</si>
  <si>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</si>
  <si>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</si>
  <si>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</si>
  <si>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</si>
  <si>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</si>
  <si>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</si>
  <si>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</si>
  <si>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</si>
  <si>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</si>
  <si>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</si>
  <si>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</si>
  <si>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</si>
  <si>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</si>
  <si>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</si>
  <si>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</si>
  <si>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</si>
  <si>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</si>
  <si>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</si>
  <si>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</si>
  <si>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</si>
  <si>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</si>
  <si>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</si>
  <si>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</si>
  <si>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</si>
  <si>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</si>
  <si>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</si>
  <si>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</si>
  <si>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</si>
  <si>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</si>
  <si>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</si>
  <si>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</si>
  <si>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</si>
  <si>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</si>
  <si>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</si>
  <si>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</si>
  <si>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</si>
  <si>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</si>
  <si>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</si>
  <si>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</si>
  <si>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</si>
  <si>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</si>
  <si>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</si>
  <si>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</si>
  <si>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</si>
  <si>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</si>
  <si>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</si>
  <si>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</si>
  <si>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</si>
  <si>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</si>
  <si>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</si>
  <si>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</si>
  <si>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</si>
  <si>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</si>
  <si>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</si>
  <si>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</si>
  <si>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</si>
  <si>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</si>
  <si>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</si>
  <si>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</si>
  <si>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</si>
  <si>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</si>
  <si>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</si>
  <si>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</si>
  <si>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</si>
  <si>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</si>
  <si>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</si>
  <si>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</si>
  <si>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</si>
  <si>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</si>
  <si>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</si>
  <si>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</si>
  <si>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</si>
  <si>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</si>
  <si>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</si>
  <si>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</si>
  <si>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</si>
  <si>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</si>
  <si>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</si>
  <si>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</si>
  <si>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</si>
  <si>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</si>
  <si>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</si>
  <si>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</si>
  <si>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</si>
  <si>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</si>
  <si>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</si>
  <si>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</si>
  <si>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</si>
  <si>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</si>
  <si>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</si>
  <si>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</si>
  <si>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</si>
  <si>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</si>
  <si>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</si>
  <si>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</si>
  <si>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</si>
  <si>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</si>
  <si>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</si>
  <si>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</si>
  <si>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</si>
  <si>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</si>
  <si>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</si>
  <si>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</si>
  <si>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</si>
  <si>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</si>
  <si>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</si>
  <si>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</si>
  <si>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</si>
  <si>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</si>
  <si>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</si>
  <si>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</si>
  <si>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</si>
  <si>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</si>
  <si>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</si>
  <si>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</si>
  <si>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</si>
  <si>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</si>
  <si>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</si>
  <si>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</si>
  <si>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</si>
  <si>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</si>
  <si>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</si>
  <si>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</si>
  <si>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</si>
  <si>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</si>
  <si>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</si>
  <si>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</si>
  <si>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</si>
  <si>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</si>
  <si>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</si>
  <si>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</si>
  <si>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</si>
  <si>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</si>
  <si>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</si>
  <si>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</si>
  <si>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</si>
  <si>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</si>
  <si>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</si>
  <si>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</si>
  <si>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</si>
  <si>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</si>
  <si>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</si>
  <si>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</si>
  <si>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</si>
  <si>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</si>
  <si>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</si>
  <si>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</si>
  <si>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</si>
  <si>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</si>
  <si>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</si>
  <si>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</si>
  <si>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</si>
  <si>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</si>
  <si>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</si>
  <si>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</si>
  <si>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</si>
  <si>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</si>
  <si>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</si>
  <si>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</si>
  <si>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</si>
  <si>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</si>
  <si>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</si>
  <si>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</si>
  <si>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</si>
  <si>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</si>
  <si>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</si>
  <si>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</si>
  <si>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</si>
  <si>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</si>
  <si>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</si>
  <si>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</si>
  <si>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</si>
  <si>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</si>
  <si>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</si>
  <si>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</si>
  <si>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</si>
  <si>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</si>
  <si>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</si>
  <si>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</si>
  <si>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</si>
  <si>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</si>
  <si>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</si>
  <si>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</si>
  <si>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</si>
  <si>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</si>
  <si>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</si>
  <si>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</si>
  <si>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</si>
  <si>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</si>
  <si>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</si>
  <si>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</si>
  <si>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</si>
  <si>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</si>
  <si>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</si>
  <si>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</si>
  <si>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</si>
  <si>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</si>
  <si>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</si>
  <si>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</si>
  <si>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</si>
  <si>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</si>
  <si>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</si>
  <si>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</si>
  <si>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</si>
  <si>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</si>
  <si>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</si>
  <si>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</si>
  <si>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</si>
  <si>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</si>
  <si>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</si>
  <si>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</si>
  <si>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</si>
  <si>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</si>
  <si>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</si>
  <si>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</si>
  <si>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</si>
  <si>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</si>
  <si>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</si>
  <si>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</si>
  <si>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</si>
  <si>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</si>
  <si>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</si>
  <si>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</si>
  <si>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</si>
  <si>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</si>
  <si>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</si>
  <si>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</si>
  <si>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</si>
  <si>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</si>
  <si>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</si>
  <si>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</si>
  <si>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</si>
  <si>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</si>
  <si>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</si>
  <si>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</si>
  <si>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</si>
  <si>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</si>
  <si>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</si>
  <si>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</si>
  <si>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</si>
  <si>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</si>
  <si>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</si>
  <si>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</si>
  <si>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</si>
  <si>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</si>
  <si>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</si>
  <si>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</si>
  <si>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</si>
  <si>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</si>
  <si>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</si>
  <si>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</si>
  <si>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</si>
  <si>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</si>
  <si>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</si>
  <si>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</si>
  <si>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</si>
  <si>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</si>
  <si>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</si>
  <si>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</si>
  <si>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</si>
  <si>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</si>
  <si>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</si>
  <si>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</si>
  <si>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</si>
  <si>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</si>
  <si>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</si>
  <si>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</si>
  <si>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</si>
  <si>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</si>
  <si>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</si>
  <si>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</si>
  <si>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</si>
  <si>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</si>
  <si>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</si>
  <si>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</si>
  <si>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</si>
  <si>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</si>
  <si>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</si>
  <si>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</si>
  <si>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</si>
  <si>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</si>
  <si>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</si>
  <si>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</si>
  <si>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</si>
  <si>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</si>
  <si>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</si>
  <si>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</si>
  <si>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</si>
  <si>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</si>
  <si>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</si>
  <si>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</si>
  <si>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</si>
  <si>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</si>
  <si>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</si>
  <si>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</si>
  <si>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</si>
  <si>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</si>
  <si>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</si>
  <si>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</si>
  <si>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</si>
  <si>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</si>
  <si>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</si>
  <si>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</si>
  <si>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</si>
  <si>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</si>
  <si>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</si>
  <si>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</si>
  <si>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</si>
  <si>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</si>
  <si>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</si>
  <si>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</si>
  <si>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</si>
  <si>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</si>
  <si>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</si>
  <si>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</si>
  <si>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</si>
  <si>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</si>
  <si>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</si>
  <si>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</si>
  <si>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</si>
  <si>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</si>
  <si>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</si>
  <si>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</si>
  <si>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</si>
  <si>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</si>
  <si>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</si>
  <si>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</si>
  <si>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</si>
  <si>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</si>
  <si>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</si>
  <si>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</si>
  <si>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</si>
  <si>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</si>
  <si>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</si>
  <si>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</si>
  <si>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</si>
  <si>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</si>
  <si>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</si>
  <si>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</si>
  <si>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</si>
  <si>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</si>
  <si>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</si>
  <si>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</si>
  <si>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</si>
  <si>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</si>
  <si>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</si>
  <si>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</si>
  <si>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</si>
  <si>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</si>
  <si>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</si>
  <si>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</si>
  <si>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</si>
  <si>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</si>
  <si>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</si>
  <si>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</si>
  <si>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</si>
  <si>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</si>
  <si>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</si>
  <si>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</si>
  <si>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</si>
  <si>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</si>
  <si>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</si>
  <si>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</si>
  <si>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</si>
  <si>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</si>
  <si>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</si>
  <si>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</si>
  <si>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</si>
  <si>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</si>
  <si>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</si>
  <si>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</si>
  <si>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</si>
  <si>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</si>
  <si>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</si>
  <si>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</si>
  <si>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</si>
  <si>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</si>
  <si>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</si>
  <si>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</si>
  <si>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</si>
  <si>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</si>
  <si>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</si>
  <si>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</si>
  <si>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</si>
  <si>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</si>
  <si>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</si>
  <si>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</si>
  <si>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</si>
  <si>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</si>
  <si>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</si>
  <si>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</si>
  <si>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</si>
  <si>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</si>
  <si>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</si>
  <si>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</si>
  <si>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</si>
  <si>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</si>
  <si>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</si>
  <si>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</si>
  <si>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</si>
  <si>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</si>
  <si>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</si>
  <si>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</si>
  <si>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</si>
  <si>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</si>
  <si>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</si>
  <si>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</si>
  <si>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</si>
  <si>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</si>
  <si>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</si>
  <si>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</si>
  <si>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</si>
  <si>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</si>
  <si>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</si>
  <si>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</si>
  <si>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</si>
  <si>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</si>
  <si>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</si>
  <si>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</si>
  <si>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</si>
  <si>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</si>
  <si>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</si>
  <si>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</si>
  <si>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</si>
  <si>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</si>
  <si>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</si>
  <si>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</si>
  <si>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</si>
  <si>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</si>
  <si>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</si>
  <si>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</si>
  <si>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</si>
  <si>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</si>
  <si>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</si>
  <si>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</si>
  <si>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</si>
  <si>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</si>
  <si>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</si>
  <si>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</si>
  <si>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</si>
  <si>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</si>
  <si>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</si>
  <si>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</si>
  <si>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</si>
  <si>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</si>
  <si>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</si>
  <si>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</si>
  <si>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</si>
  <si>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</si>
  <si>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</si>
  <si>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</si>
  <si>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</si>
  <si>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</si>
  <si>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</si>
  <si>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</si>
  <si>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</si>
  <si>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</si>
  <si>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</si>
  <si>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</si>
  <si>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</si>
  <si>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</si>
  <si>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</si>
  <si>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</si>
  <si>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</si>
  <si>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</si>
  <si>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</si>
  <si>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</si>
  <si>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</si>
  <si>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</si>
  <si>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</si>
  <si>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</si>
  <si>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</si>
  <si>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</si>
  <si>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</si>
  <si>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</si>
  <si>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</si>
  <si>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</si>
  <si>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</si>
  <si>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</si>
  <si>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</si>
  <si>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</si>
  <si>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</si>
  <si>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</si>
  <si>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</si>
  <si>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</si>
  <si>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</si>
  <si>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</si>
  <si>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</si>
  <si>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</si>
  <si>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</si>
  <si>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</si>
  <si>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</si>
  <si>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</si>
  <si>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</si>
  <si>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</si>
  <si>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</si>
  <si>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</si>
  <si>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</si>
  <si>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</si>
  <si>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</si>
  <si>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</si>
  <si>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</si>
  <si>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</si>
  <si>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</si>
  <si>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</si>
  <si>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</si>
  <si>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</si>
  <si>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</si>
  <si>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</si>
  <si>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</si>
  <si>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</si>
  <si>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</si>
  <si>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</si>
  <si>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</si>
  <si>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</si>
  <si>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</si>
  <si>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</si>
  <si>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</si>
  <si>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</si>
  <si>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</si>
  <si>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</si>
  <si>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</si>
  <si>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</si>
  <si>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</si>
  <si>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</si>
  <si>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</si>
  <si>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</si>
  <si>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</si>
  <si>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</si>
  <si>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</si>
  <si>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</si>
  <si>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</si>
  <si>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</si>
  <si>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</si>
  <si>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</si>
  <si>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</si>
  <si>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</si>
  <si>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</si>
  <si>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</si>
  <si>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</si>
  <si>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</si>
  <si>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</si>
  <si>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</si>
  <si>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</si>
  <si>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</si>
  <si>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</si>
  <si>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</si>
  <si>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</si>
  <si>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</si>
  <si>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</si>
  <si>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</si>
  <si>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</si>
  <si>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</si>
  <si>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</si>
  <si>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</si>
  <si>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</si>
  <si>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</si>
  <si>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</si>
  <si>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</si>
  <si>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</si>
  <si>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</si>
  <si>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</si>
  <si>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</si>
  <si>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</si>
  <si>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</si>
  <si>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</si>
  <si>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</si>
  <si>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</si>
  <si>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</si>
  <si>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</si>
  <si>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</si>
  <si>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</si>
  <si>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</si>
  <si>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</si>
  <si>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</si>
  <si>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</si>
  <si>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</si>
  <si>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</si>
  <si>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</si>
  <si>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</si>
  <si>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</si>
  <si>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</si>
  <si>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</si>
  <si>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</si>
  <si>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</si>
  <si>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</si>
  <si>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</si>
  <si>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</si>
  <si>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</si>
  <si>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</si>
  <si>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</si>
  <si>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</si>
  <si>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</si>
  <si>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</si>
  <si>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</si>
  <si>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</si>
  <si>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</si>
  <si>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</si>
  <si>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</si>
  <si>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</si>
  <si>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</si>
  <si>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</si>
  <si>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</si>
  <si>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</si>
  <si>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</si>
  <si>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</si>
  <si>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</si>
  <si>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</si>
  <si>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</si>
  <si>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</si>
  <si>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</si>
  <si>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</si>
  <si>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</si>
  <si>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</si>
  <si>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</si>
  <si>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</si>
  <si>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</si>
  <si>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</si>
  <si>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</si>
  <si>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</si>
  <si>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</si>
  <si>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</si>
  <si>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</si>
  <si>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</si>
  <si>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</si>
  <si>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</si>
  <si>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</si>
  <si>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</si>
  <si>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</si>
  <si>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</si>
  <si>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</si>
  <si>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</si>
  <si>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</si>
  <si>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</si>
  <si>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</si>
  <si>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</si>
  <si>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</si>
  <si>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</si>
  <si>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</si>
  <si>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</si>
  <si>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</si>
  <si>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</si>
  <si>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</si>
  <si>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</si>
  <si>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</si>
  <si>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</si>
  <si>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</si>
  <si>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</si>
  <si>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</si>
  <si>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</si>
  <si>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</si>
  <si>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</si>
  <si>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</si>
  <si>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</si>
  <si>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</si>
  <si>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</si>
  <si>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</si>
  <si>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</si>
  <si>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</si>
  <si>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</si>
  <si>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</si>
  <si>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</si>
  <si>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</si>
  <si>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</si>
  <si>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</si>
  <si>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</si>
  <si>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</si>
  <si>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</si>
  <si>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</si>
  <si>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</si>
  <si>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</si>
  <si>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</si>
  <si>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</si>
  <si>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</si>
  <si>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</si>
  <si>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</si>
  <si>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</si>
  <si>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</si>
  <si>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</si>
  <si>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</si>
  <si>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</si>
  <si>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</si>
  <si>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</si>
  <si>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</si>
  <si>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</si>
  <si>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</si>
  <si>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</si>
  <si>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</si>
  <si>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</si>
  <si>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</si>
  <si>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</si>
  <si>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</si>
  <si>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</si>
  <si>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</si>
  <si>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</si>
  <si>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</si>
  <si>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</si>
  <si>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</si>
  <si>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</si>
  <si>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</si>
  <si>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</si>
  <si>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</si>
  <si>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</si>
  <si>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</si>
  <si>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</si>
  <si>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</si>
  <si>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</si>
  <si>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</si>
  <si>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</si>
  <si>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</si>
  <si>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</si>
  <si>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</si>
  <si>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</si>
  <si>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</si>
  <si>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</si>
  <si>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</si>
  <si>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</si>
  <si>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</si>
  <si>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</si>
  <si>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</si>
  <si>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</si>
  <si>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</si>
  <si>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</si>
  <si>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</si>
  <si>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</si>
  <si>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</si>
  <si>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</si>
  <si>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</si>
  <si>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</si>
  <si>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</si>
  <si>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</si>
  <si>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</si>
  <si>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</si>
  <si>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</si>
  <si>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</si>
  <si>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</si>
  <si>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</si>
  <si>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</si>
  <si>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</si>
  <si>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</si>
  <si>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</si>
  <si>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</si>
  <si>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</si>
  <si>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</si>
  <si>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</si>
  <si>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</si>
  <si>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</si>
  <si>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</si>
  <si>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</si>
  <si>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</si>
  <si>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</si>
  <si>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</si>
  <si>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</si>
  <si>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</si>
  <si>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</si>
  <si>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</si>
  <si>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</si>
  <si>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</si>
  <si>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</si>
  <si>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</si>
  <si>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</si>
  <si>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</si>
  <si>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</si>
  <si>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</si>
  <si>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</si>
  <si>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</si>
  <si>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</si>
  <si>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</si>
  <si>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</si>
  <si>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</si>
  <si>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</si>
  <si>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</si>
  <si>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</si>
  <si>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</si>
  <si>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</si>
  <si>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</si>
  <si>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</si>
  <si>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</si>
  <si>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</si>
  <si>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</si>
  <si>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</si>
  <si>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</si>
  <si>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</si>
  <si>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</si>
  <si>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</si>
  <si>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</si>
  <si>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</si>
  <si>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</si>
  <si>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</si>
  <si>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</si>
  <si>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</si>
  <si>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</si>
  <si>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</si>
  <si>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</si>
  <si>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</si>
  <si>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</si>
  <si>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</si>
  <si>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</si>
  <si>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</si>
  <si>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</si>
  <si>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</si>
  <si>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</si>
  <si>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</si>
  <si>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</si>
  <si>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</si>
  <si>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</si>
  <si>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</si>
  <si>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</si>
  <si>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</si>
  <si>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</si>
  <si>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</si>
  <si>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</si>
  <si>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</si>
  <si>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</si>
  <si>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</si>
  <si>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</si>
  <si>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</si>
  <si>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</si>
  <si>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</si>
  <si>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</si>
  <si>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</si>
  <si>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</si>
  <si>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</si>
  <si>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</si>
  <si>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</si>
  <si>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</si>
  <si>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</si>
  <si>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</si>
  <si>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</si>
  <si>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</si>
  <si>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</si>
  <si>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</si>
  <si>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</si>
  <si>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</si>
  <si>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</si>
  <si>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</si>
  <si>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</si>
  <si>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</si>
  <si>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</si>
  <si>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</si>
  <si>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</si>
  <si>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</si>
  <si>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</si>
  <si>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</si>
  <si>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</si>
  <si>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</si>
  <si>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</si>
  <si>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</si>
  <si>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</si>
  <si>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</si>
  <si>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</si>
  <si>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</si>
  <si>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</si>
  <si>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</si>
  <si>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</si>
  <si>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</si>
  <si>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</si>
  <si>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</si>
  <si>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</si>
  <si>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</si>
  <si>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</si>
  <si>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</si>
  <si>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</si>
  <si>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</si>
  <si>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</si>
  <si>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</si>
  <si>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</si>
  <si>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</si>
  <si>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</si>
  <si>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</si>
  <si>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</si>
  <si>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</si>
  <si>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</si>
  <si>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</si>
  <si>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</si>
  <si>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</si>
  <si>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</si>
  <si>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</si>
  <si>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</si>
  <si>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</si>
  <si>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</si>
  <si>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</si>
  <si>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</si>
  <si>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</si>
  <si>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</si>
  <si>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</si>
  <si>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</si>
  <si>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</si>
  <si>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</si>
  <si>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</si>
  <si>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</si>
  <si>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</si>
  <si>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</si>
  <si>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</si>
  <si>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</si>
  <si>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</si>
  <si>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</si>
  <si>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</si>
  <si>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</si>
  <si>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</si>
  <si>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</si>
  <si>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</si>
  <si>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</si>
  <si>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</si>
  <si>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</si>
  <si>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</si>
  <si>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</si>
  <si>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</si>
  <si>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</si>
  <si>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</si>
  <si>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</si>
  <si>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</si>
  <si>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</si>
  <si>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</si>
  <si>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</si>
  <si>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</si>
  <si>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</si>
  <si>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</si>
  <si>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</si>
  <si>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</si>
  <si>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</si>
  <si>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</si>
  <si>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</si>
  <si>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</si>
  <si>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</si>
  <si>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</si>
  <si>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</si>
  <si>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</si>
  <si>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</si>
  <si>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</si>
  <si>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</si>
  <si>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</si>
  <si>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</si>
  <si>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</si>
  <si>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</si>
  <si>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</si>
  <si>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</si>
  <si>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</si>
  <si>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</si>
  <si>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</si>
  <si>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</si>
  <si>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</si>
  <si>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</si>
  <si>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</si>
  <si>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</si>
  <si>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</si>
  <si>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</si>
  <si>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</si>
  <si>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</si>
  <si>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</si>
  <si>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</si>
  <si>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</si>
  <si>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</si>
  <si>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</si>
  <si>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</si>
  <si>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</si>
  <si>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</si>
  <si>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</si>
  <si>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</si>
  <si>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</si>
  <si>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</si>
  <si>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</si>
  <si>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</si>
  <si>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</si>
  <si>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</si>
  <si>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</si>
  <si>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</si>
  <si>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</si>
  <si>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</si>
  <si>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</si>
  <si>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</si>
  <si>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</si>
  <si>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</si>
  <si>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</si>
  <si>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</si>
  <si>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</si>
  <si>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</si>
  <si>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</si>
  <si>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</si>
  <si>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</si>
  <si>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</si>
  <si>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</si>
  <si>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</si>
  <si>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</si>
  <si>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</si>
  <si>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</si>
  <si>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</si>
  <si>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</si>
  <si>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</si>
  <si>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</si>
  <si>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</si>
  <si>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</si>
  <si>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</si>
  <si>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</si>
  <si>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</si>
  <si>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</si>
  <si>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</si>
  <si>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</si>
  <si>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</si>
  <si>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</si>
  <si>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</si>
  <si>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</si>
  <si>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</si>
  <si>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</si>
  <si>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</si>
  <si>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</si>
  <si>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</si>
  <si>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</si>
  <si>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</si>
  <si>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</si>
  <si>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</si>
  <si>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</si>
  <si>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</si>
  <si>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</si>
  <si>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</si>
  <si>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</si>
  <si>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</si>
  <si>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</si>
  <si>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</si>
  <si>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</si>
  <si>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</si>
  <si>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</si>
  <si>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</si>
  <si>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</si>
  <si>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</si>
  <si>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</si>
  <si>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</si>
  <si>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</si>
  <si>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</si>
  <si>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</si>
  <si>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</si>
  <si>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</si>
  <si>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</si>
  <si>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</si>
  <si>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</si>
  <si>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</si>
  <si>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</si>
  <si>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</si>
  <si>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</si>
  <si>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</si>
  <si>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</si>
  <si>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</si>
  <si>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</si>
  <si>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</si>
  <si>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</si>
  <si>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</si>
  <si>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</si>
  <si>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</si>
  <si>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</si>
  <si>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</si>
  <si>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</si>
  <si>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</si>
  <si>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</si>
  <si>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</si>
  <si>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</si>
  <si>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</si>
  <si>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</si>
  <si>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</si>
  <si>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</si>
  <si>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</si>
  <si>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</si>
  <si>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</si>
  <si>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</si>
  <si>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</si>
  <si>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</si>
  <si>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</si>
  <si>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</si>
  <si>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</si>
  <si>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</si>
  <si>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</si>
  <si>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</si>
  <si>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</si>
  <si>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</si>
  <si>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</si>
  <si>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</si>
  <si>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</si>
  <si>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</si>
  <si>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</si>
  <si>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</si>
  <si>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</si>
  <si>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</si>
  <si>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</si>
  <si>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</si>
  <si>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</si>
  <si>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</si>
  <si>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</si>
  <si>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</si>
  <si>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</si>
  <si>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</si>
  <si>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</si>
  <si>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</si>
  <si>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</si>
  <si>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</si>
  <si>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</si>
  <si>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</si>
  <si>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</si>
  <si>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</si>
  <si>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</si>
  <si>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</si>
  <si>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</si>
  <si>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</si>
  <si>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</si>
  <si>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</si>
  <si>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</si>
  <si>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</si>
  <si>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</si>
  <si>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</si>
  <si>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</si>
  <si>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</si>
  <si>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</si>
  <si>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</si>
  <si>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</si>
  <si>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</si>
  <si>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</si>
  <si>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</si>
  <si>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</si>
  <si>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</si>
  <si>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</si>
  <si>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</si>
  <si>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</si>
  <si>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</si>
  <si>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</si>
  <si>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</si>
  <si>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</si>
  <si>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</si>
  <si>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</si>
  <si>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</si>
  <si>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</si>
  <si>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</si>
  <si>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</si>
  <si>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</si>
  <si>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</si>
  <si>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</si>
  <si>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</si>
  <si>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</si>
  <si>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</si>
  <si>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</si>
  <si>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</si>
  <si>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</si>
  <si>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</si>
  <si>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</si>
  <si>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</si>
  <si>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</si>
  <si>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</si>
  <si>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</si>
  <si>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</si>
  <si>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</si>
  <si>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</si>
  <si>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</si>
  <si>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</si>
  <si>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</si>
  <si>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</si>
  <si>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</si>
  <si>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</si>
  <si>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</si>
  <si>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</si>
  <si>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</si>
  <si>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</si>
  <si>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</si>
  <si>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</si>
  <si>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</si>
  <si>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</si>
  <si>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</si>
  <si>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</si>
  <si>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</si>
  <si>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</si>
  <si>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</si>
  <si>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</si>
  <si>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</si>
  <si>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</si>
  <si>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</si>
  <si>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</si>
  <si>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</si>
  <si>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</si>
  <si>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</si>
  <si>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</si>
  <si>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</si>
  <si>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</si>
  <si>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</si>
  <si>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</si>
  <si>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</si>
  <si>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</si>
  <si>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</si>
  <si>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</si>
  <si>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</si>
  <si>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</si>
  <si>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</si>
  <si>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</si>
  <si>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</si>
  <si>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</si>
  <si>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</si>
  <si>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</si>
  <si>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</si>
  <si>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</si>
  <si>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</si>
  <si>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</si>
  <si>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</si>
  <si>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</si>
  <si>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</si>
  <si>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</si>
  <si>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</si>
  <si>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</si>
  <si>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</si>
  <si>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</si>
  <si>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</si>
  <si>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</si>
  <si>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</si>
  <si>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</si>
  <si>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</si>
  <si>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</si>
  <si>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</si>
  <si>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</si>
  <si>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</si>
  <si>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</si>
  <si>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</si>
  <si>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</si>
  <si>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</si>
  <si>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</si>
  <si>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</si>
  <si>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</si>
  <si>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</si>
  <si>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</si>
  <si>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</si>
  <si>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</si>
  <si>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</si>
  <si>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</si>
  <si>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</si>
  <si>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</si>
  <si>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</si>
  <si>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</si>
  <si>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</si>
  <si>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</si>
  <si>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</si>
  <si>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</si>
  <si>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</si>
  <si>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</si>
  <si>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</si>
  <si>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</si>
  <si>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</si>
  <si>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</si>
  <si>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</si>
  <si>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</si>
  <si>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</si>
  <si>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</si>
  <si>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</si>
  <si>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</si>
  <si>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</si>
  <si>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</si>
  <si>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</si>
  <si>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</si>
  <si>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</si>
  <si>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</si>
  <si>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</si>
  <si>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</si>
  <si>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</si>
  <si>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</si>
  <si>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</si>
  <si>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</si>
  <si>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</si>
  <si>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</si>
  <si>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</si>
  <si>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</si>
  <si>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</si>
  <si>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</si>
  <si>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</si>
  <si>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</si>
  <si>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</si>
  <si>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</si>
  <si>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</si>
  <si>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</si>
  <si>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</si>
  <si>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</si>
  <si>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</si>
  <si>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</si>
  <si>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</si>
  <si>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</si>
  <si>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</si>
  <si>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</si>
  <si>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</si>
  <si>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</si>
  <si>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</si>
  <si>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</si>
  <si>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</si>
  <si>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</si>
  <si>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</si>
  <si>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</si>
  <si>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</si>
  <si>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</si>
  <si>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</si>
  <si>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</si>
  <si>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</si>
  <si>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</si>
  <si>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</si>
  <si>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</si>
  <si>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</si>
  <si>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</si>
  <si>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</si>
  <si>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</si>
  <si>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</si>
  <si>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</si>
  <si>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</si>
  <si>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</si>
  <si>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</si>
  <si>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</si>
  <si>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</si>
  <si>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</si>
  <si>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</si>
  <si>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</si>
  <si>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</si>
  <si>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</si>
  <si>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</si>
  <si>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</si>
  <si>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</si>
  <si>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</si>
  <si>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</si>
  <si>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</si>
  <si>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</si>
  <si>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</si>
  <si>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</si>
  <si>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</si>
  <si>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</si>
  <si>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</si>
  <si>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</si>
  <si>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</si>
  <si>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</si>
  <si>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</si>
  <si>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</si>
  <si>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</si>
  <si>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</si>
  <si>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</si>
  <si>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</si>
  <si>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</si>
  <si>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</si>
  <si>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</si>
  <si>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</si>
  <si>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</si>
  <si>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</si>
  <si>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</si>
  <si>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</si>
  <si>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</si>
  <si>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</si>
  <si>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</si>
  <si>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</si>
  <si>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</si>
  <si>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</si>
  <si>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</si>
  <si>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</si>
  <si>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</si>
  <si>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</si>
  <si>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</si>
  <si>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</si>
  <si>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</si>
  <si>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</si>
  <si>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</si>
  <si>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</si>
  <si>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</si>
  <si>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</si>
  <si>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</si>
  <si>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</si>
  <si>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</si>
  <si>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</si>
  <si>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</si>
  <si>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</si>
  <si>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</si>
  <si>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</si>
  <si>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</si>
  <si>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</si>
  <si>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</si>
  <si>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</si>
  <si>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</si>
  <si>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</si>
  <si>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</si>
  <si>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</si>
  <si>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</si>
  <si>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</si>
  <si>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</si>
  <si>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</si>
  <si>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</si>
  <si>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</si>
  <si>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</si>
  <si>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</si>
  <si>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</si>
  <si>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</si>
  <si>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</si>
  <si>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</si>
  <si>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</si>
  <si>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</si>
  <si>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</si>
  <si>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</si>
  <si>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</si>
  <si>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</si>
  <si>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</si>
  <si>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</si>
  <si>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</si>
  <si>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</si>
  <si>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</si>
  <si>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</si>
  <si>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</si>
  <si>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</si>
  <si>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</si>
  <si>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</si>
  <si>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</si>
  <si>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</si>
  <si>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</si>
  <si>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</si>
  <si>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</si>
  <si>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</si>
  <si>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</si>
  <si>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</si>
  <si>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</si>
  <si>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</si>
  <si>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</si>
  <si>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</si>
  <si>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</si>
  <si>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</si>
  <si>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</si>
  <si>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</si>
  <si>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</si>
  <si>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</si>
  <si>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</si>
  <si>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</si>
  <si>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</si>
  <si>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</si>
  <si>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</si>
  <si>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</si>
  <si>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</si>
  <si>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</si>
  <si>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</si>
  <si>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</si>
  <si>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</si>
  <si>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</si>
  <si>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</si>
  <si>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</si>
  <si>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</si>
  <si>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</si>
  <si>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</si>
  <si>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</si>
  <si>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</si>
  <si>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</si>
  <si>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</si>
  <si>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</si>
  <si>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</si>
  <si>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</si>
  <si>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</si>
  <si>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</si>
  <si>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</si>
  <si>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</si>
  <si>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</si>
  <si>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</si>
  <si>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</si>
  <si>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</si>
  <si>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</si>
  <si>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</si>
  <si>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</si>
  <si>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</si>
  <si>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</si>
  <si>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</si>
  <si>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</si>
  <si>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</si>
  <si>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</si>
  <si>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</si>
  <si>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</si>
  <si>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</si>
  <si>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</si>
  <si>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</si>
  <si>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</si>
  <si>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</si>
  <si>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</si>
  <si>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</si>
  <si>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</si>
  <si>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</si>
  <si>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</si>
  <si>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</si>
  <si>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</si>
  <si>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</si>
  <si>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</si>
  <si>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</si>
  <si>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</si>
  <si>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</si>
  <si>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</si>
  <si>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</si>
  <si>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</si>
  <si>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</si>
  <si>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</si>
  <si>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</si>
  <si>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</si>
  <si>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</si>
  <si>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</si>
  <si>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</si>
  <si>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</si>
  <si>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</si>
  <si>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</si>
  <si>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</si>
  <si>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</si>
  <si>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</si>
  <si>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</si>
  <si>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</si>
  <si>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</si>
  <si>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</si>
  <si>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</si>
  <si>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</si>
  <si>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</si>
  <si>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</si>
  <si>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</si>
  <si>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</si>
  <si>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</si>
  <si>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</si>
  <si>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</si>
  <si>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</si>
  <si>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</si>
  <si>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</si>
  <si>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</si>
  <si>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</si>
  <si>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</si>
  <si>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</si>
  <si>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</si>
  <si>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</si>
  <si>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</si>
  <si>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</si>
  <si>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</si>
  <si>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</si>
  <si>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</si>
  <si>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</si>
  <si>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</si>
  <si>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</si>
  <si>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</si>
  <si>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</si>
  <si>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</si>
  <si>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</si>
  <si>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</si>
  <si>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</si>
  <si>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</si>
  <si>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</si>
  <si>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</si>
  <si>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</si>
  <si>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</si>
  <si>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</si>
  <si>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</si>
  <si>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</si>
  <si>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</si>
  <si>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</si>
  <si>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</si>
  <si>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</si>
  <si>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</si>
  <si>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</si>
  <si>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</si>
  <si>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</si>
  <si>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</si>
  <si>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</si>
  <si>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</si>
  <si>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</si>
  <si>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</si>
  <si>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</si>
  <si>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</si>
  <si>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</si>
  <si>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</si>
  <si>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</si>
  <si>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</si>
  <si>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</si>
  <si>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</si>
  <si>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</si>
  <si>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</si>
  <si>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</si>
  <si>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</si>
  <si>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</si>
  <si>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</si>
  <si>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</si>
  <si>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</si>
  <si>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</si>
  <si>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</si>
  <si>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</si>
  <si>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</si>
  <si>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</si>
  <si>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</si>
  <si>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</si>
  <si>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</si>
  <si>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</si>
  <si>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</si>
  <si>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</si>
  <si>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</si>
  <si>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</si>
  <si>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</si>
  <si>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</si>
  <si>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</si>
  <si>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</si>
  <si>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</si>
  <si>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</si>
  <si>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</si>
  <si>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</si>
  <si>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</si>
  <si>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</si>
  <si>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</si>
  <si>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</si>
  <si>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</si>
  <si>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</si>
  <si>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</si>
  <si>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</si>
  <si>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</si>
  <si>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</si>
  <si>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</si>
  <si>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</si>
  <si>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</si>
  <si>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</si>
  <si>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</si>
  <si>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</si>
  <si>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</si>
  <si>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</si>
  <si>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</si>
  <si>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</si>
  <si>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</si>
  <si>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</si>
  <si>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</si>
  <si>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</si>
  <si>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</si>
  <si>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</si>
  <si>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</si>
  <si>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</si>
  <si>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</si>
  <si>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</si>
  <si>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</si>
  <si>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</si>
  <si>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</si>
  <si>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</si>
  <si>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</si>
  <si>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</si>
  <si>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</si>
  <si>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</si>
  <si>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</si>
  <si>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</si>
  <si>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</si>
  <si>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</si>
  <si>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</si>
  <si>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</si>
  <si>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</si>
  <si>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</si>
  <si>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</si>
  <si>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</si>
  <si>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</si>
  <si>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</si>
  <si>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</si>
  <si>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</si>
  <si>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</si>
  <si>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</si>
  <si>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</si>
  <si>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</si>
  <si>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</si>
  <si>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</si>
  <si>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</si>
  <si>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</si>
  <si>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</si>
  <si>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</si>
  <si>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</si>
  <si>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</si>
  <si>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</si>
  <si>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</si>
  <si>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</si>
  <si>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</si>
  <si>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</si>
  <si>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</si>
  <si>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</si>
  <si>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</si>
  <si>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</si>
  <si>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</si>
  <si>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</si>
  <si>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</si>
  <si>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</si>
  <si>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</si>
  <si>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</si>
  <si>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</si>
  <si>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</si>
  <si>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</si>
  <si>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</si>
  <si>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</si>
  <si>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</si>
  <si>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</si>
  <si>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</si>
  <si>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</si>
  <si>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</si>
  <si>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</si>
  <si>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</si>
  <si>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</si>
  <si>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</si>
  <si>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</si>
  <si>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</si>
  <si>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</si>
  <si>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</si>
  <si>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</si>
  <si>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</si>
  <si>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</si>
  <si>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</si>
  <si>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</si>
  <si>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</si>
  <si>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</si>
  <si>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</si>
  <si>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</si>
  <si>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</si>
  <si>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</si>
  <si>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</si>
  <si>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</si>
  <si>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</si>
  <si>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</si>
  <si>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</si>
  <si>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</si>
  <si>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</si>
  <si>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</si>
  <si>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</si>
  <si>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</si>
  <si>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</si>
  <si>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</si>
  <si>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</si>
  <si>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</si>
  <si>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</si>
  <si>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</si>
  <si>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</si>
  <si>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</si>
  <si>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</si>
  <si>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</si>
  <si>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</si>
  <si>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</si>
  <si>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</si>
  <si>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</si>
  <si>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</si>
  <si>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</si>
  <si>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</si>
  <si>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</si>
  <si>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</si>
  <si>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</si>
  <si>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</si>
  <si>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</si>
  <si>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</si>
  <si>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</si>
  <si>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</si>
  <si>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</si>
  <si>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</si>
  <si>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</si>
  <si>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</si>
  <si>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</si>
  <si>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</si>
  <si>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</si>
  <si>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</si>
  <si>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</si>
  <si>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</si>
  <si>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</si>
  <si>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</si>
  <si>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</si>
  <si>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</si>
  <si>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</si>
  <si>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</si>
  <si>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</si>
  <si>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</si>
  <si>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</si>
  <si>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</si>
  <si>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</si>
  <si>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</si>
  <si>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</si>
  <si>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</si>
  <si>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</si>
  <si>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</si>
  <si>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</si>
  <si>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</si>
  <si>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</si>
  <si>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</si>
  <si>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</si>
  <si>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</si>
  <si>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</si>
  <si>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</si>
  <si>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</si>
  <si>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</si>
  <si>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</si>
  <si>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</si>
  <si>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</si>
  <si>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</si>
  <si>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</si>
  <si>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</si>
  <si>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</si>
  <si>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</si>
  <si>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</si>
  <si>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</si>
  <si>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</si>
  <si>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</si>
  <si>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</si>
  <si>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</si>
  <si>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</si>
  <si>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</si>
  <si>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</si>
  <si>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</si>
  <si>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</si>
  <si>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</si>
  <si>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</si>
  <si>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</si>
  <si>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</si>
  <si>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</si>
  <si>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</si>
  <si>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</si>
  <si>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</si>
  <si>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</si>
  <si>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</si>
  <si>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</si>
  <si>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</si>
  <si>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</si>
  <si>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</si>
  <si>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</si>
  <si>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</si>
  <si>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</si>
  <si>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</si>
  <si>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</si>
  <si>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</si>
  <si>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</si>
  <si>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</si>
  <si>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</si>
  <si>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</si>
  <si>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</si>
  <si>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</si>
  <si>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</si>
  <si>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</si>
  <si>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</si>
  <si>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</si>
  <si>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</si>
  <si>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</si>
  <si>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</si>
  <si>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</si>
  <si>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</si>
  <si>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</si>
  <si>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</si>
  <si>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</si>
  <si>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</si>
  <si>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</si>
  <si>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</si>
  <si>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</si>
  <si>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</si>
  <si>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</si>
  <si>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</si>
  <si>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</si>
  <si>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</si>
  <si>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</si>
  <si>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</si>
  <si>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</si>
  <si>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</si>
  <si>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</si>
  <si>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</si>
  <si>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</si>
  <si>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</si>
  <si>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</si>
  <si>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</si>
  <si>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</si>
  <si>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</si>
  <si>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</si>
  <si>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</si>
  <si>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</si>
  <si>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</si>
  <si>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</si>
  <si>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</si>
  <si>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</si>
  <si>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</si>
  <si>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</si>
  <si>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</si>
  <si>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</si>
  <si>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</si>
  <si>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</si>
  <si>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</si>
  <si>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</si>
  <si>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</si>
  <si>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</si>
  <si>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</si>
  <si>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</si>
  <si>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</si>
  <si>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</si>
  <si>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</si>
  <si>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</si>
  <si>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</si>
  <si>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</si>
  <si>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</si>
  <si>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</si>
  <si>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</si>
  <si>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</si>
  <si>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</si>
  <si>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</si>
  <si>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</si>
  <si>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</si>
  <si>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</si>
  <si>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</si>
  <si>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</si>
  <si>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</si>
  <si>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</si>
  <si>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</si>
  <si>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</si>
  <si>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</si>
  <si>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</si>
  <si>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</si>
  <si>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</si>
  <si>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</si>
  <si>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</si>
  <si>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</si>
  <si>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</si>
  <si>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</si>
  <si>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</si>
  <si>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</si>
  <si>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</si>
  <si>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</si>
  <si>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</si>
  <si>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</si>
  <si>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</si>
  <si>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</si>
  <si>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</si>
  <si>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</si>
  <si>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</si>
  <si>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</si>
  <si>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</si>
  <si>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</si>
  <si>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</si>
  <si>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</si>
  <si>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</si>
  <si>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</si>
  <si>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</si>
  <si>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</si>
  <si>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</si>
  <si>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</si>
  <si>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</si>
  <si>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</si>
  <si>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</si>
  <si>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</si>
  <si>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</si>
  <si>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</si>
  <si>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</si>
  <si>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</si>
  <si>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</si>
  <si>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</si>
  <si>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</si>
  <si>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</si>
  <si>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</si>
  <si>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</si>
  <si>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</si>
  <si>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</si>
  <si>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</si>
  <si>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</si>
  <si>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</si>
  <si>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</si>
  <si>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</si>
  <si>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</si>
  <si>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</si>
  <si>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</si>
  <si>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</si>
  <si>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</si>
  <si>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</si>
  <si>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</si>
  <si>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</si>
  <si>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</si>
  <si>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</si>
  <si>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</si>
  <si>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</si>
  <si>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</si>
  <si>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</si>
  <si>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</si>
  <si>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</si>
  <si>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</si>
  <si>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</si>
  <si>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</si>
  <si>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</si>
  <si>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</si>
  <si>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</si>
  <si>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</si>
  <si>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</si>
  <si>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</si>
  <si>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</si>
  <si>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</si>
  <si>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</si>
  <si>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</si>
  <si>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</si>
  <si>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</si>
  <si>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</si>
  <si>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</si>
  <si>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</si>
  <si>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</si>
  <si>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</si>
  <si>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</si>
  <si>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</si>
  <si>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</si>
  <si>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</si>
  <si>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</si>
  <si>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</si>
  <si>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</si>
  <si>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</si>
  <si>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</si>
  <si>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</si>
  <si>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</si>
  <si>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</si>
  <si>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</si>
  <si>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</si>
  <si>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</si>
  <si>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</si>
  <si>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</si>
  <si>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</si>
  <si>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</si>
  <si>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</si>
  <si>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</si>
  <si>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</si>
  <si>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</si>
  <si>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</si>
  <si>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</si>
  <si>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</si>
  <si>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</si>
  <si>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</si>
  <si>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</si>
  <si>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</si>
  <si>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</si>
  <si>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</si>
  <si>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</si>
  <si>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</si>
  <si>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</si>
  <si>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</si>
  <si>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</si>
  <si>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</si>
  <si>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</si>
  <si>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</si>
  <si>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</si>
  <si>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</si>
  <si>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</si>
  <si>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</si>
  <si>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</si>
  <si>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</si>
  <si>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</si>
  <si>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</si>
  <si>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</si>
  <si>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</si>
  <si>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</si>
  <si>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</si>
  <si>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</si>
  <si>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</si>
  <si>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</si>
  <si>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</si>
  <si>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</si>
  <si>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</si>
  <si>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</si>
  <si>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</si>
  <si>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</si>
  <si>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</si>
  <si>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</si>
  <si>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</si>
  <si>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</si>
  <si>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</si>
  <si>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</si>
  <si>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</si>
  <si>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</si>
  <si>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</si>
  <si>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</si>
  <si>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</si>
  <si>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</si>
  <si>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</si>
  <si>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</si>
  <si>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</si>
  <si>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</si>
  <si>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</si>
  <si>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</si>
  <si>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</si>
  <si>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</si>
  <si>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</si>
  <si>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</si>
  <si>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</si>
  <si>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</si>
  <si>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</si>
  <si>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</si>
  <si>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</si>
  <si>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</si>
  <si>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</si>
  <si>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</si>
  <si>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</si>
  <si>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</si>
  <si>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</si>
  <si>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</si>
  <si>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</si>
  <si>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</si>
  <si>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</si>
  <si>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</si>
  <si>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</si>
  <si>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</si>
  <si>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</si>
  <si>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</si>
  <si>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</si>
  <si>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</si>
  <si>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</si>
  <si>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</si>
  <si>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</si>
  <si>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</si>
  <si>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</si>
  <si>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</si>
  <si>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</si>
  <si>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</si>
  <si>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</si>
  <si>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</si>
  <si>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</si>
  <si>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</si>
  <si>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</si>
  <si>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</si>
  <si>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</si>
  <si>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</si>
  <si>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</si>
  <si>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</si>
  <si>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</si>
  <si>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</si>
  <si>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</si>
  <si>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</si>
  <si>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</si>
  <si>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</si>
  <si>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</si>
  <si>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</si>
  <si>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</si>
  <si>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</si>
  <si>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</si>
  <si>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</si>
  <si>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</si>
  <si>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</si>
  <si>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</si>
  <si>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</si>
  <si>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</si>
  <si>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</si>
  <si>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</si>
  <si>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</si>
  <si>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</si>
  <si>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</si>
  <si>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</si>
  <si>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</si>
  <si>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</si>
  <si>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</si>
  <si>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</si>
  <si>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</si>
  <si>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</si>
  <si>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</si>
  <si>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</si>
  <si>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</si>
  <si>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</si>
  <si>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</si>
  <si>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</si>
  <si>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</si>
  <si>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</si>
  <si>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</si>
  <si>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</si>
  <si>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</si>
  <si>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</si>
  <si>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</si>
  <si>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</si>
  <si>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</si>
  <si>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</si>
  <si>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</si>
  <si>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</si>
  <si>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</si>
  <si>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</si>
  <si>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</si>
  <si>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</si>
  <si>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</si>
  <si>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</si>
  <si>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</si>
  <si>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</si>
  <si>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</si>
  <si>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</si>
  <si>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</si>
  <si>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</si>
  <si>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</si>
  <si>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</si>
  <si>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</si>
  <si>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</si>
  <si>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</si>
  <si>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</si>
  <si>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</si>
  <si>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</si>
  <si>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</si>
  <si>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</si>
  <si>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</si>
  <si>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</si>
  <si>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</si>
  <si>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</si>
  <si>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</si>
  <si>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</si>
  <si>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</si>
  <si>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</si>
  <si>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</si>
  <si>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</si>
  <si>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</si>
  <si>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</si>
  <si>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</si>
  <si>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</si>
  <si>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</si>
  <si>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</si>
  <si>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</si>
  <si>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</si>
  <si>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</si>
  <si>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</si>
  <si>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</si>
  <si>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</si>
  <si>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</si>
  <si>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</si>
  <si>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</si>
  <si>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</si>
  <si>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</si>
  <si>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</si>
  <si>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</si>
  <si>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</si>
  <si>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</si>
  <si>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</si>
  <si>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</si>
  <si>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</si>
  <si>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</si>
  <si>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</si>
  <si>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</si>
  <si>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</si>
  <si>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</si>
  <si>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</si>
  <si>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</si>
  <si>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</si>
  <si>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</si>
  <si>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</si>
  <si>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</si>
  <si>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</si>
  <si>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</si>
  <si>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</si>
  <si>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</si>
  <si>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</si>
  <si>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</si>
  <si>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</si>
  <si>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</si>
  <si>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</si>
  <si>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</si>
  <si>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</si>
  <si>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</si>
  <si>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</si>
  <si>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</si>
  <si>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</si>
  <si>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</si>
  <si>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</si>
  <si>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</si>
  <si>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</si>
  <si>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</si>
  <si>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</si>
  <si>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</si>
  <si>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</si>
  <si>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</si>
  <si>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</si>
  <si>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</si>
  <si>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</si>
  <si>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</si>
  <si>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</si>
  <si>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</si>
  <si>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</si>
  <si>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</si>
  <si>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</si>
  <si>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</si>
  <si>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</si>
  <si>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</si>
  <si>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</si>
  <si>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</si>
  <si>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</si>
  <si>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</si>
  <si>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</si>
  <si>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</si>
  <si>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</si>
  <si>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</si>
  <si>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</si>
  <si>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</si>
  <si>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</si>
  <si>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</si>
  <si>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</si>
  <si>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</si>
  <si>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</si>
  <si>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</si>
  <si>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</si>
  <si>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</si>
  <si>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</si>
  <si>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</si>
  <si>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</si>
  <si>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</si>
  <si>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</si>
  <si>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</si>
  <si>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</si>
  <si>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</si>
  <si>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</si>
  <si>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</si>
  <si>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</si>
  <si>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</si>
  <si>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</si>
  <si>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</si>
  <si>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</si>
  <si>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</si>
  <si>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</si>
  <si>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</si>
  <si>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</si>
  <si>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</si>
  <si>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</si>
  <si>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</si>
  <si>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</si>
  <si>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</si>
  <si>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</si>
  <si>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</si>
  <si>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</si>
  <si>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</si>
  <si>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</si>
  <si>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</si>
  <si>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</si>
  <si>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</si>
  <si>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</si>
  <si>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</si>
  <si>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</si>
  <si>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</si>
  <si>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</si>
  <si>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</si>
  <si>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</si>
  <si>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</si>
  <si>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</si>
  <si>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</si>
  <si>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</si>
  <si>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</si>
  <si>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</si>
  <si>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</si>
  <si>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</si>
  <si>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</si>
  <si>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</si>
  <si>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</si>
  <si>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</si>
  <si>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</si>
  <si>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</si>
  <si>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</si>
  <si>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</si>
  <si>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</si>
  <si>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</si>
  <si>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</si>
  <si>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</si>
  <si>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</si>
  <si>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</si>
  <si>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</si>
  <si>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</si>
  <si>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</si>
  <si>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</si>
  <si>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</si>
  <si>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</si>
  <si>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</si>
  <si>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</si>
  <si>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</si>
  <si>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</si>
  <si>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</si>
  <si>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</si>
  <si>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</si>
  <si>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</si>
  <si>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</si>
  <si>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</si>
  <si>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</si>
  <si>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</si>
  <si>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</si>
  <si>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</si>
  <si>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</si>
  <si>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</si>
  <si>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</si>
  <si>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</si>
  <si>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</si>
  <si>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</si>
  <si>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</si>
  <si>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</si>
  <si>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</si>
  <si>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</si>
  <si>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</si>
  <si>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</si>
  <si>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</si>
  <si>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</si>
  <si>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</si>
  <si>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</si>
  <si>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</si>
  <si>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</si>
  <si>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</si>
  <si>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</si>
  <si>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</si>
  <si>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</si>
  <si>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</si>
  <si>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</si>
  <si>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</si>
  <si>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</si>
  <si>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</si>
  <si>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</si>
  <si>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</si>
  <si>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</si>
  <si>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</si>
  <si>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</si>
  <si>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</si>
  <si>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</si>
  <si>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</si>
  <si>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</si>
  <si>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</si>
  <si>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</si>
  <si>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</si>
  <si>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</si>
  <si>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</si>
  <si>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</si>
  <si>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</si>
  <si>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</si>
  <si>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</si>
  <si>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</si>
  <si>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</si>
  <si>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</si>
  <si>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</si>
  <si>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</si>
  <si>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</si>
  <si>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</si>
  <si>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</si>
  <si>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</si>
  <si>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</si>
  <si>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</si>
  <si>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</si>
  <si>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</si>
  <si>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</si>
  <si>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</si>
  <si>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</si>
  <si>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</si>
  <si>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</si>
  <si>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</si>
  <si>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</si>
  <si>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</si>
  <si>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</si>
  <si>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</si>
  <si>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</si>
  <si>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</si>
  <si>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</si>
  <si>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</si>
  <si>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</si>
  <si>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</si>
  <si>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</si>
  <si>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</si>
  <si>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</si>
  <si>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</si>
  <si>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</si>
  <si>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</si>
  <si>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</si>
  <si>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</si>
  <si>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</si>
  <si>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</si>
  <si>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</si>
  <si>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</si>
  <si>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</si>
  <si>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</si>
  <si>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</si>
  <si>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</si>
  <si>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</si>
  <si>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</si>
  <si>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</si>
  <si>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</si>
  <si>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</si>
  <si>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</si>
  <si>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</si>
  <si>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</si>
  <si>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</si>
  <si>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</si>
  <si>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</si>
  <si>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</si>
  <si>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</si>
  <si>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</si>
  <si>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</si>
  <si>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</si>
  <si>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</si>
  <si>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</si>
  <si>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</si>
  <si>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</si>
  <si>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</si>
  <si>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</si>
  <si>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</si>
  <si>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</si>
  <si>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</si>
  <si>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</si>
  <si>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</si>
  <si>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</si>
  <si>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</si>
  <si>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</si>
  <si>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</si>
  <si>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</si>
  <si>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</si>
  <si>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</si>
  <si>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</si>
  <si>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</si>
  <si>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</si>
  <si>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</si>
  <si>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</si>
  <si>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</si>
  <si>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</si>
  <si>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</si>
  <si>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</si>
  <si>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</si>
  <si>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</si>
  <si>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</si>
  <si>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</si>
  <si>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</si>
  <si>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</si>
  <si>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</si>
  <si>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</si>
  <si>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</si>
  <si>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</si>
  <si>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</si>
  <si>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</si>
  <si>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</si>
  <si>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</si>
  <si>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</si>
  <si>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</si>
  <si>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</si>
  <si>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</si>
  <si>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</si>
  <si>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</si>
  <si>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</si>
  <si>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</si>
  <si>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</si>
  <si>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</si>
  <si>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</si>
  <si>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</si>
  <si>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</si>
  <si>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</si>
  <si>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</si>
  <si>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</si>
  <si>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</si>
  <si>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</si>
  <si>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</si>
  <si>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</si>
  <si>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</si>
  <si>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</si>
  <si>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</si>
  <si>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</si>
  <si>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</si>
  <si>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</si>
  <si>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</si>
  <si>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</si>
  <si>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</si>
  <si>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</si>
  <si>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</si>
  <si>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</si>
  <si>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</si>
  <si>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</si>
  <si>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</si>
  <si>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</si>
  <si>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</si>
  <si>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</si>
  <si>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</si>
  <si>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</si>
  <si>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</si>
  <si>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</si>
  <si>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</si>
  <si>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</si>
  <si>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</si>
  <si>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</si>
  <si>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</si>
  <si>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</si>
  <si>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</si>
  <si>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</si>
  <si>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</si>
  <si>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</si>
  <si>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</si>
  <si>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</si>
  <si>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</si>
  <si>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</si>
  <si>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</si>
  <si>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</si>
  <si>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</si>
  <si>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</si>
  <si>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</si>
  <si>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</si>
  <si>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</si>
  <si>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</si>
  <si>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</si>
  <si>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</si>
  <si>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</si>
  <si>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</si>
  <si>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</si>
  <si>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</si>
  <si>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</si>
  <si>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</si>
  <si>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</si>
  <si>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</si>
  <si>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</si>
  <si>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</si>
  <si>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</si>
  <si>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</si>
  <si>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</si>
  <si>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</si>
  <si>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</si>
  <si>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</si>
  <si>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</si>
  <si>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</si>
  <si>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</si>
  <si>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</si>
  <si>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</si>
  <si>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</si>
  <si>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</si>
  <si>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</si>
  <si>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</si>
  <si>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</si>
  <si>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</si>
  <si>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</si>
  <si>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</si>
  <si>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</si>
  <si>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</si>
  <si>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</si>
  <si>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</si>
  <si>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</si>
  <si>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</si>
  <si>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</si>
  <si>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</si>
  <si>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</si>
  <si>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</si>
  <si>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</si>
  <si>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</si>
  <si>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</si>
  <si>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</si>
  <si>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</si>
  <si>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</si>
  <si>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</si>
  <si>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</si>
  <si>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</si>
  <si>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</si>
  <si>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</si>
  <si>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</si>
  <si>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</si>
  <si>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</si>
  <si>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</si>
  <si>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</si>
  <si>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</si>
  <si>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</si>
  <si>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</si>
  <si>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</si>
  <si>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</si>
  <si>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</si>
  <si>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</si>
  <si>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</si>
  <si>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</si>
  <si>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</si>
  <si>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</si>
  <si>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</si>
  <si>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</si>
  <si>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</si>
  <si>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</si>
  <si>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</si>
  <si>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</si>
  <si>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</si>
  <si>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</si>
  <si>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</si>
  <si>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</si>
  <si>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</si>
  <si>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</si>
  <si>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</si>
  <si>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</si>
  <si>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</si>
  <si>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</si>
  <si>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</si>
  <si>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</si>
  <si>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</si>
  <si>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</si>
  <si>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</si>
  <si>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</si>
  <si>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</si>
  <si>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</si>
  <si>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</si>
  <si>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</si>
  <si>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</si>
  <si>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</si>
  <si>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</si>
  <si>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</si>
  <si>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</si>
  <si>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</si>
  <si>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</si>
  <si>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</si>
  <si>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</si>
  <si>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</si>
  <si>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</si>
  <si>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</si>
  <si>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</si>
  <si>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</si>
  <si>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</si>
  <si>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</si>
  <si>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</si>
  <si>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</si>
  <si>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</si>
  <si>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</si>
  <si>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</si>
  <si>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</si>
  <si>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</si>
  <si>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</si>
  <si>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</si>
  <si>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</si>
  <si>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</si>
  <si>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</si>
  <si>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</si>
  <si>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</si>
  <si>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</si>
  <si>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</si>
  <si>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</si>
  <si>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</si>
  <si>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</si>
  <si>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</si>
  <si>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</si>
  <si>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</si>
  <si>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</si>
  <si>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</si>
  <si>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</si>
  <si>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</si>
  <si>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</si>
  <si>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</si>
  <si>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</si>
  <si>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</si>
  <si>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</si>
  <si>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</si>
  <si>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</si>
  <si>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</si>
  <si>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</si>
  <si>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</si>
  <si>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</si>
  <si>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</si>
  <si>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</si>
  <si>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</si>
  <si>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</si>
  <si>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</si>
  <si>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</si>
  <si>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</si>
  <si>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</si>
  <si>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</si>
  <si>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</si>
  <si>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</si>
  <si>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</si>
  <si>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</si>
  <si>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</si>
  <si>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</si>
  <si>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</si>
  <si>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</si>
  <si>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</si>
  <si>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</si>
  <si>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</si>
  <si>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</si>
  <si>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</si>
  <si>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</si>
  <si>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</si>
  <si>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</si>
  <si>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</si>
  <si>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</si>
  <si>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</si>
  <si>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</si>
  <si>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</si>
  <si>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</si>
  <si>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</si>
  <si>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</si>
  <si>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</si>
  <si>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</si>
  <si>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</si>
  <si>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</si>
  <si>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</si>
  <si>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</si>
  <si>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</si>
  <si>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</si>
  <si>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</si>
  <si>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</si>
  <si>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</si>
  <si>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</si>
  <si>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</si>
  <si>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</si>
  <si>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</si>
  <si>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</si>
  <si>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</si>
  <si>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</si>
  <si>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</si>
  <si>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</si>
  <si>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</si>
  <si>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</si>
  <si>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</si>
  <si>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</si>
  <si>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</si>
  <si>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</si>
  <si>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</si>
  <si>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</si>
  <si>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</si>
  <si>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</si>
  <si>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</si>
  <si>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</si>
  <si>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</si>
  <si>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</si>
  <si>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</si>
  <si>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</si>
  <si>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</si>
  <si>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</si>
  <si>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</si>
  <si>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</si>
  <si>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</si>
  <si>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</si>
  <si>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</si>
  <si>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</si>
  <si>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</si>
  <si>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</si>
  <si>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</si>
  <si>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</si>
  <si>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</si>
  <si>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</si>
  <si>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</si>
  <si>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</si>
  <si>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</si>
  <si>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</si>
  <si>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</si>
  <si>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</si>
  <si>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</si>
  <si>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</si>
  <si>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</si>
  <si>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</si>
  <si>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</si>
  <si>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</si>
  <si>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</si>
  <si>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</si>
  <si>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</si>
  <si>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</si>
  <si>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</si>
  <si>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</si>
  <si>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</si>
  <si>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</si>
  <si>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</si>
  <si>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</si>
  <si>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</si>
  <si>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</si>
  <si>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</si>
  <si>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</si>
  <si>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</si>
  <si>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</si>
  <si>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</si>
  <si>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</si>
  <si>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</si>
  <si>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</si>
  <si>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</si>
  <si>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</si>
  <si>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</si>
  <si>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</si>
  <si>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</si>
  <si>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</si>
  <si>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</si>
  <si>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</si>
  <si>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</si>
  <si>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</si>
  <si>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</si>
  <si>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</si>
  <si>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</si>
  <si>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</si>
  <si>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</si>
  <si>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</si>
  <si>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</si>
  <si>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</si>
  <si>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</si>
  <si>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</si>
  <si>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</si>
  <si>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</si>
  <si>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</si>
  <si>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</si>
  <si>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</si>
  <si>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</si>
  <si>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</si>
  <si>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</si>
  <si>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</si>
  <si>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</si>
  <si>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</si>
  <si>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</si>
  <si>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</si>
  <si>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</si>
  <si>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</si>
  <si>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</si>
  <si>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</si>
  <si>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</si>
  <si>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</si>
  <si>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</si>
  <si>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</si>
  <si>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</si>
  <si>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</si>
  <si>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</si>
  <si>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</si>
  <si>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</si>
  <si>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</si>
  <si>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</si>
  <si>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</si>
  <si>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</si>
  <si>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</si>
  <si>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</si>
  <si>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</si>
  <si>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</si>
  <si>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</si>
  <si>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</si>
  <si>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</si>
  <si>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</si>
  <si>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</si>
  <si>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</si>
  <si>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</si>
  <si>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</si>
  <si>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</si>
  <si>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as per TRM MAS0558 HUB site after rested all connected sites restored expect RYQ0985
now team dispatched 25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</si>
  <si>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</si>
  <si>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</si>
  <si>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</si>
  <si>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</si>
  <si>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</si>
  <si>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</si>
  <si>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</si>
  <si>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</si>
  <si>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</si>
  <si>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</si>
  <si>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</si>
  <si>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</si>
  <si>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</si>
  <si>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</si>
  <si>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</si>
  <si>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</si>
  <si>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PCM-20251123-00001023</t>
  </si>
  <si>
    <t>MAK2710</t>
  </si>
  <si>
    <t xml:space="preserve">EM team need 25 min </t>
  </si>
  <si>
    <t>PCM-20251123-00001033</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</si>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</sst>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3" totalsRowShown="0" headerRowDxfId="156" dataDxfId="155" headerRowBorderDxfId="153" tableBorderDxfId="154" totalsRowBorderDxfId="152">
  <autoFilter ref="A1:CJ1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7" totalsRowShown="0" headerRowDxfId="47" dataDxfId="46" headerRowBorderDxfId="44" tableBorderDxfId="45" totalsRowBorderDxfId="43">
  <autoFilter ref="A1:L4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30" dataDxfId="29" headerRowBorderDxfId="27" tableBorderDxfId="28">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321.59810439814464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45984.546530324071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45984.546530324071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45984.546530324071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45984.546530324071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45984.546530324071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45984.546530324071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45984.546530324071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45984.546530324071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45984.546530324071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45984.546530324071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45984.546530324071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45984.546530324071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45984.546530324071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45984.546530324071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45984.546530324071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45984.546530324071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45984.546530324071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45984.546530324071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45984.546530324071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45984.546530324071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45984.546530324071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45984.546530324071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45984.546530324071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45984.546530324071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45984.546530324071</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45984.546530324071</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45984.546530324071</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45984.546530324071</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45984.546530324071</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45984.546530324071</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3"/>
  <sheetViews>
    <sheetView workbookViewId="0">
      <pane ySplit="1" topLeftCell="A11"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159.54669236110931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0.1591113425893127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c r="D5" s="18" t="s">
        <v>25468</v>
      </c>
      <c r="E5" s="102"/>
      <c r="F5" s="103"/>
      <c r="G5" s="104">
        <f ca="1">IFERROR(NOW()-F5,"-")</f>
        <v>45984.546530324071</v>
      </c>
      <c r="H5" s="151">
        <v>45984.455046296294</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45984.546530324071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45984.546530324071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45984.546530324071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61"/>
      <c r="E9" s="102"/>
      <c r="F9" s="103"/>
      <c r="G9" s="104">
        <f ca="1">IFERROR(NOW()-F9,"-")</f>
        <v>45984.546530324071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45984.546530324071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45984.546530324071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45984.546530324071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45984.546530324071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45984.546530324071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45984.546530324071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45984.546530324071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45984.546530324071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45984.546530324071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45984.546530324071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45984.546530324071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45984.546530324071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45984.546530324071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45984.546530324071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45984.546530324071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45984.546530324071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45984.546530324071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45984.546530324071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45984.546530324071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45984.546530324071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45984.546530324071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45984.546530324071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45984.546530324071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45984.546530324071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45984.546530324071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45984.546530324071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45984.546530324071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45984.546530324071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45984.546530324071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45984.546530324071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45984.546530324071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45984.546530324071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45984.546530324071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45984.546530324071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45984.546530324071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45984.546530324071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45984.546530324071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45984.546530324071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45984.546530324071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45984.546530324071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45984.546530324071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45984.546530324071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45984.546530324071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45984.546530324071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45984.546530324071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45984.546530324071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45984.546530324071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45984.546530324071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45984.546530324071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45984.546530324071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45984.546530324071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45984.546530324071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45984.546530324071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45984.546530324071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45984.546530324071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45984.546530324071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45984.546530324071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45984.546530324071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45984.546530324071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45984.546530324071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45984.546530324071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45984.546530324071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45984.546530324071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45984.546530324071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45984.546530324071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45984.546530324071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45984.546530324071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45984.546530324071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45984.546530324071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45984.546530324071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45984.546530324071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45984.546530324071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45984.546530324071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45984.546530324071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45984.546530324071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45984.546530324071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45984.546530324071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45984.546530324071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45984.546530324071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45984.546530324071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45984.546530324071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45984.546530324071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45984.546530324071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45984.546530324071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45984.546530324071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45984.546530324071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45984.546530324071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45984.546530324071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45984.546530324071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45984.546530324071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45984.546530324071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45984.546530324071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45984.546530324071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45984.546530324071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45984.546530324071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45984.546530324071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45984.546530324071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45984.546530324071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45984.546530324071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45984.546530324071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45984.546530324071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45984.546530324071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45984.546530324071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45984.546530324071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45984.546530324071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45984.546530324071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45984.546530324071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45984.546530324071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45984.546530324071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45984.546530324071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45984.546530324071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45984.546530324071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45984.546530324071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45984.546530324071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45984.546530324071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45984.546530324071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45984.546530324071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45984.546530324071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45984.546530324071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45984.546530324071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45984.546530324071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45984.546530324071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45984.546530324071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45984.546530324071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45984.546530324071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45984.546530324071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45984.546530324071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45984.546530324071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45984.546530324071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45984.546530324071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45984.546530324071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45984.546530324071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45984.546530324071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45984.546530324071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45984.546530324071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45984.546530324071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45984.546530324071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45984.546530324071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45984.546530324071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45984.546530324071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45984.546530324071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45984.546530324071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45984.546530324071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45984.546530324071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sheetData>
  <dataValidations count="2">
    <dataValidation allowBlank="1" showInputMessage="1" showErrorMessage="1" sqref="E1" xr:uid="{4D935161-CDD3-4592-B877-3FB59C99E142}"/>
    <dataValidation type="list" allowBlank="1" showInputMessage="1" showErrorMessage="1" sqref="E3:E1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45984.546530324071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45984.546530324071</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45984.546530324071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45984.546530324071</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45984.546530324071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45984.546530324071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45984.546530324071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45984.546530324071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45984.546530324071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45984.546530324071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45984.546530324071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45984.546530324071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45984.546530324071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45984.546530324071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45984.546530324071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45984.546530324071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45984.546530324071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45984.546530324071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45984.546530324071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45984.546530324071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45984.546530324071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45984.546530324071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45984.546530324071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45984.546530324071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45984.546530324071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45984.546530324071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45984.546530324071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45984.546530324071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45984.546530324071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45984.546530324071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45984.546530324071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45984.546530324071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45984.546530324071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45984.546530324071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45984.546530324071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45984.546530324071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45984.546530324071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45984.546530324071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45984.546530324071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45984.546530324071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45984.546530324071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45984.546530324071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45984.546530324071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45984.546530324071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45984.546530324071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45984.546530324071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45984.546530324071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45984.546530324071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45984.546530324071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45984.546530324071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45984.546530324071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45984.546530324071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45984.546530324071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45984.546530324071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45984.546530324071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45984.546530324071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45984.546530324071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45984.546530324071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45984.546530324071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45984.546530324071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45984.546530324071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45984.546530324071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45984.546530324071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45984.546530324071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45984.546530324071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45984.546530324071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45984.546530324071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45984.546530324071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45984.546530324071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45984.546530324071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45984.546530324071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45984.546530324071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45984.546530324071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45984.546530324071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45984.546530324071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45984.546530324071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45984.546530324071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45984.546530324071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45984.546530324071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45984.546530324071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45984.546530324071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45984.546530324071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45984.546530324071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45984.546530324071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45984.546530324071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45984.546530324071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45984.546530324071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45984.546530324071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45984.546530324071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45984.546530324071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45984.546530324071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45984.546530324071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45984.546530324071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45984.546530324071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45984.546530324071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45984.546530324071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45984.546530324071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45984.546530324071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45984.546530324071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45984.546530324071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45984.546530324071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45984.546530324071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45984.546530324071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45984.546530324071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45984.546530324071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45984.546530324071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45984.546530324071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45984.546530324071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45984.546530324071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45984.546530324071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45984.546530324071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45984.546530324071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45984.546530324071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45984.546530324071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45984.546530324071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45984.546530324071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45984.546530324071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45984.546530324071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45984.546530324071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45984.546530324071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45984.546530324071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45984.546530324071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45984.546530324071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45984.546530324071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45984.546530324071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45984.546530324071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45984.546530324071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45984.546530324071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45984.546530324071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45984.546530324071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45984.546530324071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45984.546530324071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45984.546530324071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45984.546530324071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45984.546530324071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45984.546530324071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45984.546530324071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45984.546530324071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45984.546530324071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45984.546530324071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45984.546530324071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45984.546530324071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45984.546530324071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45984.546530324071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45984.546530324071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45984.546530324071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45984.546530324071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45984.546530324071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45984.546530324071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45984.546530324071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45984.546530324071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45984.546530324071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45984.546530324071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45984.546530324071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45984.546530324071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45984.546530324071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45984.546530324071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45984.546530324071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45984.546530324071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45984.546530324071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45984.546530324071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45984.546530324071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45984.546530324071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45984.546530324071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45984.546530324071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45984.546530324071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45984.546530324071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45984.546530324071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45984.546530324071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45984.546530324071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45984.546530324071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45984.546530324071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45984.546530324071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45984.546530324071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45984.546530324071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45984.546530324071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45984.546530324071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45984.546530324071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45984.546530324071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45984.546530324071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45984.546530324071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45984.546530324071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45984.546530324071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45984.546530324071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45984.546530324071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45984.546530324071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45984.546530324071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45984.546530324071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45984.546530324071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45984.546530324071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45984.546530324071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45984.546530324071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45984.546530324071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45984.546530324071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45984.546530324071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45984.546530324071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45984.546530324071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45984.546530324071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45984.546530324071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45984.546530324071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45984.546530324071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45984.546530324071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45984.546530324071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45984.546530324071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45984.546530324071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45984.546530324071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45984.546530324071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45984.546530324071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45984.546530324071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45984.546530324071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45984.546530324071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45984.546530324071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45984.546530324071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45984.546530324071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45984.546530324071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45984.546530324071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45984.546530324071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45984.546530324071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45984.546530324071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45984.546530324071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45984.546530324071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45984.546530324071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45984.546530324071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45984.546530324071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45984.546530324071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45984.546530324071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45984.546530324071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45984.546530324071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45984.546530324071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45984.546530324071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45984.546530324071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45984.546530324071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45984.546530324071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45984.546530324071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45984.546530324071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45984.546530324071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45984.546530324071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45984.546530324071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45984.546530324071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45984.546530324071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45984.546530324071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45984.546530324071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45984.546530324071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45984.546530324071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45984.546530324071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45984.546530324071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45984.546530324071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45984.546530324071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45984.546530324071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45984.546530324071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45984.546530324071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45984.546530324071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45984.546530324071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45984.546530324071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45984.546530324071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45984.546530324071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45984.546530324071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45984.546530324071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45984.546530324071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45984.546530324071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45984.546530324071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45984.546530324071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45984.546530324071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45984.546530324071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45984.546530324071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45984.546530324071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45984.546530324071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45984.546530324071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45984.546530324071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45984.546530324071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45984.546530324071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45984.546530324071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45984.546530324071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45984.546530324071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45984.546530324071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45984.546530324071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45984.546530324071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45984.546530324071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45984.546530324071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45984.546530324071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45984.546530324071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45984.546530324071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45984.546530324071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45984.546530324071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45984.546530324071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45984.546530324071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45984.546530324071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45984.546530324071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45984.546530324071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45984.546530324071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45984.546530324071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45984.546530324071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45984.546530324071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45984.546530324071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45984.546530324071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45984.546530324071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45984.546530324071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45984.546530324071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45984.546530324071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45984.546530324071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45984.546530324071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45984.546530324071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45984.546530324071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45984.546530324071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45984.546530324071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45984.546530324071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45984.546530324071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45984.546530324071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45984.546530324071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45984.546530324071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45984.546530324071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45984.546530324071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45984.546530324071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45984.546530324071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45984.546530324071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45984.546530324071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45984.546530324071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45984.546530324071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45984.546530324071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45984.546530324071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45984.546530324071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45984.546530324071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45984.546530324071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45984.546530324071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45984.546530324071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45984.546530324071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45984.546530324071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45984.546530324071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45984.546530324071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45984.546530324071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45984.546530324071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45984.546530324071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45984.546530324071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45984.546530324071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45984.546530324071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45984.546530324071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45984.546530324071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45984.546530324071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45984.546530324071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45984.546530324071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45984.546530324071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45984.546530324071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45984.546530324071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45984.546530324071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45984.546530324071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45984.546530324071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45984.546530324071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45984.546530324071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45984.546530324071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45984.546530324071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45984.546530324071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45984.546530324071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45984.546530324071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45984.546530324071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45984.546530324071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45984.546530324071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45984.546530324071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45984.546530324071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45984.546530324071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45984.546530324071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45984.546530324071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45984.546530324071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45984.546530324071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45984.546530324071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45984.546530324071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45984.546530324071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45984.546530324071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45984.546530324071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45984.546530324071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45984.546530324071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45984.546530324071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45984.546530324071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45984.546530324071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45984.546530324071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45984.546530324071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45984.546530324071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45984.546530324071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45984.546530324071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45984.546530324071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45984.546530324071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45984.546530324071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45984.546530324071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45984.546530324071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45984.546530324071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45984.546530324071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45984.546530324071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45984.546530324071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45984.546530324071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45984.546530324071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45984.546530324071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45984.546530324071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45984.546530324071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45984.546530324071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45984.546530324071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45984.546530324071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45984.546530324071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45984.546530324071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45984.546530324071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45984.546530324071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45984.546530324071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45984.546530324071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45984.546530324071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45984.546530324071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45984.546530324071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45984.546530324071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45984.546530324071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45984.546530324071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45984.546530324071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45984.546530324071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45984.546530324071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45984.546530324071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45984.546530324071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45984.546530324071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45984.546530324071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45984.546530324071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45984.546530324071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45984.546530324071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45984.546530324071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45984.546530324071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45984.546530324071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45984.546530324071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45984.546530324071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45984.546530324071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45984.546530324071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45984.546530324071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45984.546530324071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45984.546530324071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45984.546530324071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45984.546530324071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45984.546530324071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45984.546530324071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45984.546530324071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45984.546530324071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45984.546530324071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45984.546530324071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45984.546530324071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45984.546530324071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45984.546530324071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45984.546530324071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45984.546530324071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45984.546530324071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45984.546530324071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45984.546530324071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45984.546530324071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45984.546530324071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45984.546530324071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45984.546530324071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45984.546530324071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45984.546530324071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45984.546530324071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45984.546530324071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45984.546530324071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45984.546530324071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45984.546530324071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45984.546530324071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45984.546530324071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45984.546530324071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45984.546530324071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45984.546530324071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45984.546530324071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45984.546530324071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45984.546530324071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45984.546530324071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45984.546530324071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45984.546530324071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45984.546530324071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45984.546530324071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45984.546530324071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45984.546530324071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45984.546530324071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45984.546530324071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45984.546530324071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45984.546530324071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45984.546530324071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45984.546530324071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45984.546530324071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45984.546530324071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45984.546530324071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45984.546530324071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45984.546530324071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45984.546530324071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45984.546530324071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45984.546530324071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45984.546530324071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45984.546530324071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45984.546530324071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45984.546530324071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45984.546530324071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45984.546530324071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45984.546530324071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45984.546530324071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45984.546530324071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45984.546530324071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45984.546530324071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45984.546530324071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45984.546530324071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45984.546530324071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45984.546530324071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45984.546530324071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45984.546530324071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45984.546530324071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45984.546530324071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45984.546530324071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45984.546530324071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45984.546530324071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45984.546530324071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45984.546530324071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45984.546530324071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45984.546530324071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45984.546530324071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45984.546530324071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45984.546530324071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45984.546530324071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45984.546530324071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45984.546530324071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45984.546530324071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45984.546530324071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45984.546530324071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45984.546530324071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45984.546530324071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45984.546530324071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45984.546530324071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45984.546530324071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45984.546530324071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45984.546530324071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45984.546530324071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45984.546530324071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45984.546530324071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45984.546530324071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45984.546530324071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45984.546530324071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45984.546530324071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45984.546530324071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45984.546530324071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45984.546530324071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45984.546530324071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45984.546530324071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45984.546530324071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45984.546530324071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45984.546530324071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45984.546530324071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45984.546530324071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45984.546530324071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45984.546530324071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45984.546530324071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45984.546530324071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45984.546530324071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45984.546530324071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45984.546530324071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45984.546530324071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45984.546530324071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45984.546530324071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45984.546530324071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45984.546530324071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45984.546530324071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45984.546530324071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45984.546530324071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45984.546530324071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45984.546530324071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45984.546530324071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45984.546530324071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45984.546530324071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45984.546530324071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45984.546530324071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45984.546530324071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45984.546530324071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45984.546530324071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45984.546530324071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45984.546530324071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45984.546530324071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45984.546530324071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45984.546530324071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45984.546530324071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45984.546530324071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45984.546530324071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45984.546530324071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45984.546530324071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45984.546530324071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45984.546530324071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45984.546530324071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45984.546530324071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45984.546530324071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45984.546530324071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45984.546530324071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45984.546530324071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45984.546530324071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45984.546530324071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45984.546530324071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45984.546530324071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45984.546530324071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45984.546530324071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45984.546530324071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45984.546530324071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45984.546530324071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45984.546530324071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45984.546530324071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45984.546530324071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45984.546530324071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45984.546530324071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45984.546530324071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45984.546530324071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45984.546530324071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45984.546530324071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45984.546530324071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45984.546530324071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45984.546530324071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45984.546530324071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45984.546530324071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45984.546530324071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45984.546530324071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45984.546530324071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45984.546530324071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45984.546530324071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45984.546530324071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45984.546530324071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45984.546530324071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45984.546530324071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45984.546530324071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45984.546530324071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45984.546530324071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45984.546530324071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45984.546530324071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45984.546530324071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45984.546530324071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45984.546530324071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45984.546530324071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45984.546530324071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45984.546530324071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45984.546530324071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45984.546530324071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45984.546530324071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45984.546530324071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45984.546530324071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45984.546530324071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45984.546530324071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45984.546530324071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45984.546530324071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45984.546530324071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45984.546530324071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45984.546530324071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45984.546530324071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45984.546530324071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45984.546530324071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45984.546530324071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45984.546530324071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45984.546530324071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45984.546530324071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45984.546530324071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45984.546530324071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45984.546530324071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45984.546530324071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45984.546530324071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45984.546530324071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45984.546530324071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45984.546530324071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45984.546530324071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45984.546530324071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45984.546530324071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45984.546530324071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45984.546530324071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45984.546530324071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45984.546530324071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45984.546530324071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45984.546530324071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45984.546530324071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45984.546530324071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45984.546530324071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45984.546530324071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45984.546530324071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45984.546530324071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45984.546530324071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45984.546530324071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45984.546530324071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45984.546530324071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45984.546530324071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45984.546530324071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45984.546530324071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45984.546530324071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45984.546530324071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45984.546530324071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45984.546530324071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45984.546530324071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45984.546530324071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45984.546530324071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45984.546530324071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45984.546530324071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45984.546530324071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45984.546530324071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45984.546530324071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45984.546530324071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45984.546530324071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45984.546530324071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45984.546530324071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45984.546530324071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45984.546530324071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45984.546530324071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45984.546530324071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45984.546530324071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45984.546530324071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45984.546530324071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45984.546530324071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45984.546530324071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45984.546530324071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45984.546530324071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45984.546530324071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45984.546530324071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45984.546530324071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45984.546530324071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45984.546530324071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45984.546530324071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45984.546530324071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45984.546530324071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45984.546530324071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45984.546530324071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45984.546530324071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45984.546530324071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45984.546530324071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45984.546530324071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45984.546530324071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45984.546530324071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45984.546530324071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45984.546530324071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45984.546530324071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45984.546530324071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45984.546530324071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45984.546530324071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45984.546530324071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45984.546530324071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45984.546530324071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45984.546530324071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45984.546530324071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45984.546530324071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45984.546530324071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45984.546530324071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45984.546530324071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45984.546530324071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45984.546530324071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45984.546530324071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45984.546530324071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45984.546530324071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45984.546530324071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45984.546530324071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45984.546530324071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45984.546530324071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45984.546530324071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45984.546530324071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45984.546530324071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45984.546530324071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45984.546530324071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45984.546530324071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45984.546530324071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45984.546530324071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45984.546530324071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45984.546530324071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45984.546530324071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45984.546530324071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45984.546530324071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45984.546530324071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45984.546530324071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45984.546530324071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45984.546530324071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45984.546530324071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45984.546530324071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45984.546530324071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45984.546530324071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45984.546530324071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45984.546530324071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45984.546530324071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45984.546530324071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45984.546530324071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45984.546530324071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45984.546530324071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45984.546530324071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45984.546530324071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45984.546530324071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45984.546530324071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45984.546530324071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45984.546530324071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45984.546530324071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45984.546530324071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45984.546530324071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45984.546530324071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45984.546530324071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45984.546530324071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45984.546530324071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45984.546530324071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45984.546530324071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45984.546530324071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45984.546530324071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45984.546530324071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45984.546530324071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45984.546530324071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45984.546530324071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45984.546530324071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45984.546530324071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45984.546530324071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45984.546530324071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45984.546530324071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45984.546530324071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45984.546530324071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45984.546530324071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45984.546530324071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45984.546530324071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45984.546530324071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45984.546530324071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45984.546530324071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45984.546530324071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45984.546530324071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45984.546530324071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45984.546530324071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45984.546530324071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45984.546530324071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45984.546530324071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45984.546530324071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45984.546530324071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45984.546530324071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45984.546530324071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45984.546530324071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45984.546530324071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45984.546530324071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45984.546530324071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45984.546530324071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45984.546530324071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45984.546530324071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45984.546530324071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45984.546530324071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45984.546530324071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45984.546530324071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45984.546530324071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45984.546530324071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45984.546530324071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45984.546530324071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45984.546530324071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45984.546530324071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45984.546530324071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45984.546530324071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45984.546530324071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45984.546530324071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45984.546530324071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45984.546530324071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45984.546530324071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45984.546530324071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45984.546530324071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45984.546530324071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45984.546530324071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45984.546530324071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45984.546530324071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45984.546530324071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45984.546530324071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45984.546530324071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45984.546530324071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45984.546530324071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45984.546530324071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45984.546530324071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45984.546530324071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45984.546530324071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45984.546530324071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45984.546530324071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45984.546530324071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45984.546530324071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45984.546530324071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45984.546530324071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45984.546530324071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45984.546530324071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45984.546530324071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45984.546530324071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45984.546530324071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45984.546530324071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45984.546530324071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45984.546530324071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45984.546530324071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45984.546530324071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45984.546530324071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45984.546530324071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45984.546530324071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45984.546530324071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45984.546530324071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45984.546530324071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45984.546530324071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45984.546530324071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45984.546530324071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45984.546530324071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45984.546530324071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45984.546530324071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45984.546530324071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45984.546530324071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45984.546530324071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45984.546530324071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45984.546530324071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45984.546530324071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45984.546530324071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45984.546530324071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45984.546530324071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45984.546530324071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45984.546530324071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45984.546530324071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45984.546530324071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45984.546530324071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45984.546530324071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45984.546530324071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45984.546530324071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45984.546530324071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45984.546530324071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45984.546530324071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45984.546530324071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45984.546530324071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45984.546530324071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45984.546530324071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45984.546530324071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45984.546530324071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45984.546530324071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45984.546530324071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45984.546530324071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45984.546530324071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45984.546530324071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45984.546530324071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45984.546530324071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45984.546530324071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45984.546530324071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45984.546530324071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45984.546530324071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45984.546530324071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45984.546530324071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45984.546530324071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45984.546530324071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45984.546530324071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45984.546530324071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45984.546530324071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45984.546530324071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45984.546530324071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45984.546530324071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45984.546530324071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45984.546530324071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45984.546530324071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45984.546530324071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45984.546530324071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45984.546530324071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45984.546530324071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45984.546530324071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45984.546530324071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45984.546530324071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45984.546530324071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45984.546530324071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45984.546530324071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45984.546530324071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45984.546530324071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45984.546530324071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45984.546530324071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45984.546530324071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45984.546530324071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45984.546530324071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45984.546530324071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45984.546530324071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45984.546530324071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45984.546530324071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45984.546530324071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45984.546530324071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45984.546530324071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45984.546530324071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45984.546530324071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45984.546530324071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45984.546530324071</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281.06581273147458</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5.3416898146679159E-2</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51" ca="1" si="0">IFERROR(NOW()-F4,"")</f>
        <v>45984.546530324071</v>
      </c>
      <c r="H4" s="95">
        <v>45984.442442129628</v>
      </c>
      <c r="I4" s="113" t="str">
        <f>IFERROR(VLOOKUP(D4,DB!A:F,6,0),"")</f>
        <v>SCECO</v>
      </c>
      <c r="J4" s="113" t="str">
        <f>IFERROR(VLOOKUP(D4,DB!A:G,7,0),"")</f>
        <v>Dead</v>
      </c>
      <c r="K4" s="97" t="s">
        <v>39114</v>
      </c>
      <c r="L4" s="91" t="str">
        <f>IFERROR(VLOOKUP(D4,DB!A:I,9,0),"")</f>
        <v>Latis</v>
      </c>
    </row>
    <row r="5" spans="1:16" ht="15" customHeight="1">
      <c r="A5" s="113"/>
      <c r="B5" s="113" t="str">
        <f>IFERROR(VLOOKUP(D5,DB!A:K,11,0),"")</f>
        <v/>
      </c>
      <c r="C5" s="93"/>
      <c r="D5" s="91"/>
      <c r="E5" s="94"/>
      <c r="F5" s="95"/>
      <c r="G5" s="96">
        <f t="shared" ca="1" si="0"/>
        <v>45984.546530324071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45984.546530324071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45984.546530324071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45984.546530324071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45984.546530324071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45984.546530324071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45984.546530324071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45984.546530324071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45984.546530324071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45984.546530324071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45984.546530324071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45984.546530324071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45984.546530324071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45984.546530324071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45984.546530324071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45984.546530324071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45984.546530324071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45984.546530324071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45984.546530324071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45984.546530324071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45984.546530324071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45984.546530324071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45984.546530324071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45984.546530324071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45984.546530324071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45984.546530324071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45984.546530324071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45984.546530324071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45984.546530324071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45984.546530324071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45984.546530324071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45984.546530324071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45984.546530324071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45984.546530324071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45984.546530324071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45984.546530324071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45984.546530324071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45984.546530324071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45984.546530324071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45984.546530324071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45984.546530324071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45984.546530324071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45984.546530324071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45984.546530324071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45984.546530324071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45984.546530324071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45984.546530324071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45984.546530324071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45984.546530324071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45984.546530324071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45984.546530324071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45984.546530324071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45984.546530324071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45984.546530324071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45984.546530324071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45984.546530324071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45984.546530324071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45984.546530324071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45984.546530324071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45984.546530324071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45984.546530324071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45984.546530324071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45984.546530324071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45984.546530324071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45984.546530324071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45984.546530324071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45984.546530324071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45984.546530324071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45984.546530324071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45984.546530324071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45984.546530324071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45984.546530324071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45984.546530324071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45984.546530324071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45984.546530324071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45984.546530324071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45984.546530324071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45984.546530324071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45984.546530324071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45984.546530324071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45984.546530324071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45984.546530324071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45984.546530324071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45984.546530324071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45984.546530324071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45984.546530324071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45984.546530324071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45984.546530324071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45984.546530324071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45984.546530324071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45984.546530324071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45984.546530324071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45984.546530324071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45984.546530324071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45984.546530324071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45984.546530324071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45984.546530324071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45984.546530324071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45984.546530324071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45984.546530324071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45984.546530324071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45984.546530324071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45984.546530324071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45984.546530324071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45984.546530324071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45984.546530324071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45984.546530324071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45984.546530324071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45984.546530324071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45984.546530324071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45984.546530324071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45984.546530324071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45984.546530324071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45984.546530324071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45984.546530324071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45984.546530324071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45984.546530324071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45984.546530324071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45984.546530324071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45984.546530324071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45984.546530324071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45984.546530324071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45984.546530324071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45984.546530324071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45984.546530324071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45984.546530324071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45984.546530324071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45984.546530324071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45984.546530324071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45984.546530324071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45984.546530324071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45984.546530324071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45984.546530324071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45984.546530324071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45984.546530324071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45984.546530324071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45984.546530324071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45984.546530324071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45984.546530324071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45984.546530324071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45984.546530324071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45984.546530324071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45984.546530324071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45984.546530324071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45984.546530324071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45984.546530324071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45984.546530324071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45984.546530324071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45984.546530324071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45984.546530324071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45984.546530324071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45984.546530324071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45984.546530324071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45984.546530324071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45984.546530324071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45984.546530324071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45984.546530324071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45984.546530324071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45984.546530324071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45984.546530324071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45984.546530324071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45984.546530324071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45984.546530324071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45984.546530324071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45984.546530324071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45984.546530324071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45984.546530324071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45984.546530324071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45984.546530324071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45984.546530324071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45984.546530324071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45984.546530324071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45984.546530324071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45984.546530324071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45984.546530324071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45984.546530324071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45984.546530324071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45984.546530324071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45984.546530324071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45984.546530324071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45984.546530324071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45984.546530324071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45984.546530324071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45984.546530324071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45984.546530324071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45984.546530324071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45984.546530324071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45984.546530324071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45984.546530324071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45984.546530324071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45984.546530324071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45984.546530324071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45984.546530324071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45984.546530324071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45984.546530324071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45984.546530324071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45984.546530324071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45984.546530324071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45984.546530324071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45984.546530324071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45984.546530324071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45984.546530324071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45984.546530324071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45984.546530324071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45984.546530324071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45984.546530324071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45984.546530324071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45984.546530324071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45984.546530324071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45984.546530324071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45984.546530324071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45984.546530324071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45984.546530324071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45984.546530324071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45984.546530324071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45984.546530324071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45984.546530324071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45984.546530324071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45984.546530324071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45984.546530324071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45984.546530324071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45984.546530324071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45984.546530324071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45984.546530324071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45984.546530324071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45984.546530324071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45984.546530324071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45984.546530324071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45984.546530324071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45984.546530324071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45984.546530324071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45984.546530324071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45984.546530324071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45984.546530324071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45984.546530324071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45984.546530324071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45984.546530324071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45984.546530324071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45984.546530324071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45984.546530324071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45984.546530324071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45984.546530324071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45984.546530324071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45984.546530324071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45984.546530324071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45984.546530324071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45984.546530324071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45984.546530324071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45984.546530324071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45984.546530324071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45984.546530324071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45984.546530324071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45984.546530324071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45984.546530324071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45984.546530324071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45984.546530324071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45984.546530324071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45984.546530324071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45984.546530324071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45984.546530324071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45984.546530324071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45984.546530324071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45984.546530324071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45984.546530324071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45984.546530324071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45984.546530324071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45984.546530324071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45984.546530324071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45984.546530324071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45984.546530324071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45984.546530324071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45984.546530324071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45984.546530324071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45984.546530324071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45984.546530324071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45984.546530324071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45984.546530324071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45984.546530324071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45984.546530324071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45984.546530324071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45984.546530324071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45984.546530324071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45984.546530324071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45984.546530324071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45984.546530324071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45984.546530324071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45984.546530324071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45984.546530324071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45984.546530324071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45984.546530324071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45984.546530324071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45984.546530324071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45984.546530324071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45984.546530324071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45984.546530324071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45984.546530324071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45984.546530324071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45984.546530324071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45984.546530324071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45984.546530324071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45984.546530324071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45984.546530324071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45984.546530324071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45984.546530324071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45984.546530324071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45984.546530324071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45984.546530324071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45984.546530324071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45984.546530324071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45984.546530324071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45984.546530324071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45984.546530324071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45984.546530324071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45984.546530324071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45984.546530324071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45984.546530324071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45984.546530324071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45984.546530324071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45984.546530324071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45984.546530324071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45984.546530324071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45984.546530324071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45984.546530324071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45984.546530324071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45984.546530324071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45984.546530324071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45984.546530324071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45984.546530324071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45984.546530324071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45984.546530324071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45984.546530324071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45984.546530324071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45984.546530324071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45984.546530324071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45984.546530324071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45984.546530324071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45984.546530324071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45984.546530324071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45984.546530324071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45984.546530324071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45984.546530324071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45984.546530324071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45984.546530324071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45984.546530324071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45984.546530324071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45984.546530324071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45984.546530324071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45984.546530324071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45984.546530324071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45984.546530324071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45984.546530324071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45984.546530324071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45984.546530324071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45984.546530324071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45984.546530324071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45984.546530324071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45984.546530324071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45984.546530324071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45984.546530324071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45984.546530324071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45984.546530324071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45984.546530324071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45984.546530324071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45984.546530324071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45984.546530324071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45984.546530324071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45984.546530324071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17" ca="1" si="6">IFERROR(NOW()-F372,"")</f>
        <v>45984.546530324071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45984.546530324071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45984.546530324071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45984.546530324071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45984.546530324071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45984.546530324071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45984.546530324071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45984.546530324071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45984.546530324071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45984.546530324071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45984.546530324071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45984.546530324071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45984.546530324071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45984.546530324071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45984.546530324071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45984.546530324071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45984.546530324071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45984.546530324071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45984.546530324071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45984.546530324071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45984.546530324071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45984.546530324071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45984.546530324071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45984.546530324071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45984.546530324071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45984.546530324071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45984.546530324071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45984.546530324071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45984.546530324071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45984.546530324071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45984.546530324071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45984.546530324071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45984.546530324071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45984.546530324071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45984.546530324071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45984.546530324071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45984.546530324071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45984.546530324071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45984.546530324071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45984.546530324071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45984.546530324071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45984.546530324071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45984.546530324071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45984.546530324071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45984.546530324071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45984.546530324071</v>
      </c>
      <c r="H417" s="95"/>
      <c r="I417" s="113" t="str">
        <f>IFERROR(VLOOKUP(D417,DB!A:F,6,0),"")</f>
        <v/>
      </c>
      <c r="J417" s="113" t="str">
        <f>IFERROR(VLOOKUP(D417,DB!A:G,7,0),"")</f>
        <v/>
      </c>
      <c r="K417" s="97"/>
      <c r="L417" s="91" t="str">
        <f>IFERROR(VLOOKUP(D417,DB!A:I,9,0),"")</f>
        <v/>
      </c>
    </row>
  </sheetData>
  <dataValidations count="2">
    <dataValidation allowBlank="1" showInputMessage="1" showErrorMessage="1" sqref="E1" xr:uid="{A4F81451-56CC-4543-9497-104C4E44EE4B}"/>
    <dataValidation type="list" allowBlank="1" showInputMessage="1" showErrorMessage="1" sqref="E2:E4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1"/>
  <sheetViews>
    <sheetView tabSelected="1" workbookViewId="0">
      <selection activeCell="K13" sqref="K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92.714470138882461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58.357653009254136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35.885419212958368</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2">
        <v>45977.514803240738</v>
      </c>
      <c r="G5" s="111">
        <f ca="1">IFERROR(NOW()-F5,"")</f>
        <v>7.031727083332953</v>
      </c>
      <c r="H5" s="122">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2">
        <v>45981.373298611114</v>
      </c>
      <c r="G6" s="111">
        <f ca="1">IFERROR(NOW()-F6,"")</f>
        <v>3.1732317129572039</v>
      </c>
      <c r="H6" s="122">
        <v>45981.360798611109</v>
      </c>
      <c r="I6" s="109" t="str">
        <f>IFERROR(VLOOKUP(D6,DB!A:F,6,0),"")</f>
        <v>SCECO</v>
      </c>
      <c r="J6" s="109" t="str">
        <f>IFERROR(VLOOKUP(D6,DB!A:G,7,0),"")</f>
        <v>Dead</v>
      </c>
      <c r="K6" s="109" t="s">
        <v>39124</v>
      </c>
      <c r="L6" s="109" t="str">
        <f>IFERROR(VLOOKUP(D6,DB!A:I,9,0),"")</f>
        <v>Latis</v>
      </c>
    </row>
    <row r="7" spans="1:13">
      <c r="A7" s="109" t="s">
        <v>39125</v>
      </c>
      <c r="B7" s="109" t="s">
        <v>5443</v>
      </c>
      <c r="C7" s="109">
        <v>1</v>
      </c>
      <c r="D7" s="109" t="s">
        <v>39126</v>
      </c>
      <c r="E7" s="109" t="s">
        <v>39021</v>
      </c>
      <c r="F7" s="122">
        <v>45984.531875000001</v>
      </c>
      <c r="G7" s="111">
        <f ca="1">IFERROR(NOW()-F7,"")</f>
        <v>1.4655324070190545E-2</v>
      </c>
      <c r="H7" s="122">
        <v>45984.501759259256</v>
      </c>
      <c r="I7" s="109" t="str">
        <f>IFERROR(VLOOKUP(D7,DB!A:F,6,0),"")</f>
        <v/>
      </c>
      <c r="J7" s="109" t="str">
        <f>IFERROR(VLOOKUP(D7,DB!A:G,7,0),"")</f>
        <v/>
      </c>
      <c r="K7" s="109" t="s">
        <v>39127</v>
      </c>
      <c r="L7" s="109" t="str">
        <f>IFERROR(VLOOKUP(D7,DB!A:I,9,0),"")</f>
        <v/>
      </c>
    </row>
    <row r="8" spans="1:13">
      <c r="A8" s="109" t="s">
        <v>39128</v>
      </c>
      <c r="B8" s="109" t="str">
        <f>IFERROR(VLOOKUP(D8,DB!A:K,11,0),"")</f>
        <v>R5</v>
      </c>
      <c r="C8" s="109">
        <v>1</v>
      </c>
      <c r="D8" s="109" t="s">
        <v>33299</v>
      </c>
      <c r="E8" s="109" t="s">
        <v>39100</v>
      </c>
      <c r="F8" s="122">
        <v>45984.533553240741</v>
      </c>
      <c r="G8" s="111">
        <f ca="1">IFERROR(NOW()-F8,"")</f>
        <v>1.297708333004266E-2</v>
      </c>
      <c r="H8" s="122">
        <v>45984.527615740742</v>
      </c>
      <c r="I8" s="109" t="str">
        <f>IFERROR(VLOOKUP(D8,DB!A:F,6,0),"")</f>
        <v>SCECO</v>
      </c>
      <c r="J8" s="109" t="str">
        <f>IFERROR(VLOOKUP(D8,DB!A:G,7,0),"")</f>
        <v>Good</v>
      </c>
      <c r="K8" s="109" t="s">
        <v>39129</v>
      </c>
      <c r="L8" s="109" t="str">
        <f>IFERROR(VLOOKUP(D8,DB!A:I,9,0),"")</f>
        <v>Latis</v>
      </c>
    </row>
    <row r="9" spans="1:13">
      <c r="A9"/>
      <c r="B9" s="109" t="str">
        <f>IFERROR(VLOOKUP(D9,DB!A:K,11,0),"")</f>
        <v/>
      </c>
      <c r="C9" s="109"/>
      <c r="D9" s="109"/>
      <c r="E9" s="109"/>
      <c r="F9" s="109"/>
      <c r="G9" s="111">
        <f ca="1">IFERROR(NOW()-F9,"")</f>
        <v>45984.546530324071</v>
      </c>
      <c r="H9" s="109"/>
      <c r="I9" s="109" t="str">
        <f>IFERROR(VLOOKUP(D9,DB!A:F,6,0),"")</f>
        <v/>
      </c>
      <c r="J9" s="109" t="str">
        <f>IFERROR(VLOOKUP(D9,DB!A:G,7,0),"")</f>
        <v/>
      </c>
      <c r="K9" s="109"/>
      <c r="L9" s="109" t="str">
        <f>IFERROR(VLOOKUP(D9,DB!A:I,9,0),"")</f>
        <v/>
      </c>
    </row>
    <row r="10" spans="1:13">
      <c r="A10" s="109"/>
      <c r="B10" s="109" t="str">
        <f>IFERROR(VLOOKUP(D10,DB!A:K,11,0),"")</f>
        <v/>
      </c>
      <c r="C10" s="109"/>
      <c r="D10" s="150"/>
      <c r="E10" s="109"/>
      <c r="F10" s="109"/>
      <c r="G10" s="111">
        <f ca="1">IFERROR(NOW()-F10,"")</f>
        <v>45984.546530324071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45984.546530324071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45984.546530324071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45984.546530324071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45984.546530324071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45984.546530324071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45984.546530324071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45984.546530324071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45984.546530324071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45984.546530324071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45984.546530324071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45984.546530324071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45984.546530324071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45984.546530324071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45984.546530324071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45984.546530324071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45984.546530324071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45984.546530324071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45984.546530324071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45984.546530324071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45984.546530324071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45984.546530324071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45984.546530324071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45984.546530324071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45984.546530324071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45984.546530324071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45984.546530324071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45984.546530324071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45984.546530324071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45984.546530324071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45984.546530324071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45984.546530324071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45984.546530324071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45984.546530324071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45984.546530324071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45984.546530324071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45984.546530324071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45984.546530324071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45984.546530324071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45984.546530324071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45984.546530324071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45984.546530324071</v>
      </c>
      <c r="H51" s="109"/>
      <c r="I51" s="109" t="str">
        <f>IFERROR(VLOOKUP(D51,DB!A:F,6,0),"")</f>
        <v/>
      </c>
      <c r="J51" s="109" t="str">
        <f>IFERROR(VLOOKUP(D51,DB!A:G,7,0),"")</f>
        <v/>
      </c>
      <c r="K51" s="109"/>
      <c r="L51" s="109" t="str">
        <f>IFERROR(VLOOKUP(D51,DB!A:I,9,0),"")</f>
        <v/>
      </c>
    </row>
    <row r="52" spans="1:12">
      <c r="A52" s="125"/>
      <c r="B52" s="125" t="str">
        <f>IFERROR(VLOOKUP(D52,DB!A:K,11,0),"")</f>
        <v/>
      </c>
      <c r="C52" s="125"/>
      <c r="D52" s="125"/>
      <c r="E52" s="125"/>
      <c r="F52" s="126"/>
      <c r="G52" s="111">
        <f ca="1">IFERROR(NOW()-F52,"")</f>
        <v>45984.546530324071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45984.546530324071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45984.546530324071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45984.546530324071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45984.546530324071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45984.546530324071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45984.546530324071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45984.546530324071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45984.546530324071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45984.546530324071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45984.546530324071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45984.546530324071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45984.546530324071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45984.546530324071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45984.546530324071</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45984.546530324071</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45984.546530324071</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45984.546530324071</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45984.546530324071</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45984.546530324071</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45984.546530324071</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45984.546530324071</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45984.546530324071</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45984.546530324071</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45984.546530324071</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45984.546530324071</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45984.546530324071</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45984.546530324071</v>
      </c>
      <c r="H79" s="126"/>
      <c r="I79" s="125" t="str">
        <f>IFERROR(VLOOKUP(D79,DB!A:F,6,0),"")</f>
        <v/>
      </c>
      <c r="J79" s="125" t="str">
        <f>IFERROR(VLOOKUP(D79,DB!A:G,7,0),"")</f>
        <v/>
      </c>
      <c r="K79" s="125"/>
      <c r="L79" s="125" t="str">
        <f>IFERROR(VLOOKUP(D79,DB!A:I,9,0),"")</f>
        <v/>
      </c>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c r="C2" s="146"/>
      <c r="D2" s="145"/>
      <c r="E2" s="109"/>
      <c r="F2" s="147"/>
      <c r="G2" s="75"/>
      <c r="H2" s="147"/>
      <c r="I2" s="145"/>
      <c r="J2" s="145"/>
      <c r="K2" s="148"/>
      <c r="L2" s="149"/>
    </row>
    <row r="3" spans="1:16382" ht="31.5" customHeight="1">
      <c r="A3" s="144"/>
      <c r="B3" s="145" t="str">
        <f>IFERROR(VLOOKUP(D3,DB!A:K,11,0),"")</f>
        <v/>
      </c>
      <c r="C3" s="146"/>
      <c r="D3" s="145"/>
      <c r="E3" s="109"/>
      <c r="F3" s="147"/>
      <c r="G3" s="75">
        <f ca="1">IFERROR(NOW()-F3,"-")</f>
        <v>45984.546530324071</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45984.546530324071</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45984.546530324071</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45984.546530324071</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45984.546530324071</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45984.546530324071</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45984.546530324071</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45984.546530324071</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45984.546530324071</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45984.546530324071</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45984.546530324071</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45984.546530324071</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45984.546530324071</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45984.546530324071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45984.546530324071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45984.546530324071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45984.546530324071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45984.546530324071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45984.546530324071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45984.546530324071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45984.546530324071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45984.546530324071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45984.546530324071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45984.546530324071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45984.546530324071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45984.546530324071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45984.546530324071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45984.546530324071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45984.546530324071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45984.546530324071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45984.546530324071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45984.546530324071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45984.546530324071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45984.546530324071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45984.546530324071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45984.546530324071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45984.546530324071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45984.546530324071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45984.546530324071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45984.546530324071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45984.546530324071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45984.546530324071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45984.546530324071</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2025-11-23T10:08:42Z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