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01" documentId="120_S{2AC9BD13-BADA-5192-A53E-5A8FF88502F6}" xr6:coauthVersionLast="47" xr6:coauthVersionMax="47" xr10:uidLastSave="{089B1257-0028-4C98-9561-95A574CC643F}"/>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B7" i="5"/>
  <c r="G7" i="5"/>
  <c r="I7" i="5"/>
  <c r="J7" i="5"/>
  <c r="L7" i="5"/>
  <c r="I3" i="4"/>
  <c r="J3" i="4"/>
  <c r="I4" i="4"/>
  <c r="J4" i="4"/>
  <c r="I5" i="4"/>
  <c r="J5" i="4"/>
  <c r="I6" i="4"/>
  <c r="J6" i="4"/>
  <c r="I7" i="4"/>
  <c r="J7" i="4"/>
  <c r="I8" i="4"/>
  <c r="J8" i="4"/>
  <c r="I9" i="4"/>
  <c r="J9" i="4"/>
  <c r="I10" i="4"/>
  <c r="J10" i="4"/>
  <c r="I11" i="4"/>
  <c r="J11"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L3" i="4"/>
  <c r="B4" i="4"/>
  <c r="L4" i="4"/>
  <c r="B5" i="4"/>
  <c r="G5" i="4"/>
  <c r="L5" i="4"/>
  <c r="B6" i="4"/>
  <c r="G6" i="4"/>
  <c r="L6" i="4"/>
  <c r="B7" i="4"/>
  <c r="G7" i="4"/>
  <c r="L7" i="4"/>
  <c r="B8" i="4"/>
  <c r="G8" i="4"/>
  <c r="L8" i="4"/>
  <c r="B9" i="4"/>
  <c r="G9" i="4"/>
  <c r="L9" i="4"/>
  <c r="B10" i="4"/>
  <c r="G10" i="4"/>
  <c r="L10" i="4"/>
  <c r="B11" i="4"/>
  <c r="G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 i="2"/>
  <c r="G4" i="2"/>
  <c r="I4" i="2"/>
  <c r="J4" i="2"/>
  <c r="L4" i="2"/>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alcChain>
</file>

<file path=xl/sharedStrings.xml><?xml version="1.0" encoding="utf-8"?>
<sst xmlns="http://schemas.openxmlformats.org/spreadsheetml/2006/main" count="180306" uniqueCount="39137">
  <si>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</si>
  <si>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</si>
  <si>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</si>
  <si>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</si>
  <si>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</si>
  <si>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</si>
  <si>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</si>
  <si>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</si>
  <si>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</si>
  <si>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</si>
  <si>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</si>
  <si>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</si>
  <si>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</si>
  <si>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</si>
  <si>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</si>
  <si>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</si>
  <si>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</si>
  <si>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</si>
  <si>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</si>
  <si>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</si>
  <si>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</si>
  <si>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</si>
  <si>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</si>
  <si>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</si>
  <si>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</si>
  <si>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</si>
  <si>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</si>
  <si>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</si>
  <si>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</si>
  <si>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</si>
  <si>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</si>
  <si>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</si>
  <si>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</si>
  <si>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</si>
  <si>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</si>
  <si>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</si>
  <si>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</si>
  <si>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</si>
  <si>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</si>
  <si>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</si>
  <si>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</si>
  <si>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</si>
  <si>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</si>
  <si>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</si>
  <si>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</si>
  <si>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</si>
  <si>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</si>
  <si>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</si>
  <si>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</si>
  <si>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</si>
  <si>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</si>
  <si>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</si>
  <si>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</si>
  <si>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</si>
  <si>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</si>
  <si>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</si>
  <si>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</si>
  <si>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</si>
  <si>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</si>
  <si>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</si>
  <si>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</si>
  <si>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</si>
  <si>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</si>
  <si>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</si>
  <si>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</si>
  <si>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</si>
  <si>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</si>
  <si>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</si>
  <si>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</si>
  <si>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</si>
  <si>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</si>
  <si>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</si>
  <si>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</si>
  <si>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</si>
  <si>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</si>
  <si>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</si>
  <si>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</si>
  <si>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</si>
  <si>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</si>
  <si>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</si>
  <si>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</si>
  <si>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</si>
  <si>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</si>
  <si>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</si>
  <si>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</si>
  <si>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</si>
  <si>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</si>
  <si>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</si>
  <si>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</si>
  <si>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</si>
  <si>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</si>
  <si>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</si>
  <si>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</si>
  <si>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</si>
  <si>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</si>
  <si>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</si>
  <si>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</si>
  <si>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</si>
  <si>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</si>
  <si>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</si>
  <si>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</si>
  <si>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</si>
  <si>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</si>
  <si>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</si>
  <si>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</si>
  <si>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</si>
  <si>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</si>
  <si>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</si>
  <si>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</si>
  <si>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</si>
  <si>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</si>
  <si>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</si>
  <si>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</si>
  <si>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</si>
  <si>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</si>
  <si>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</si>
  <si>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</si>
  <si>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</si>
  <si>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</si>
  <si>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</si>
  <si>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</si>
  <si>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</si>
  <si>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</si>
  <si>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</si>
  <si>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</si>
  <si>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</si>
  <si>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</si>
  <si>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</si>
  <si>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</si>
  <si>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</si>
  <si>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</si>
  <si>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</si>
  <si>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</si>
  <si>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</si>
  <si>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</si>
  <si>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</si>
  <si>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</si>
  <si>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</si>
  <si>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</si>
  <si>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</si>
  <si>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</si>
  <si>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</si>
  <si>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</si>
  <si>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</si>
  <si>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</si>
  <si>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</si>
  <si>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</si>
  <si>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</si>
  <si>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</si>
  <si>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</si>
  <si>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</si>
  <si>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</si>
  <si>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</si>
  <si>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</si>
  <si>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</si>
  <si>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</si>
  <si>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</si>
  <si>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</si>
  <si>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</si>
  <si>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</si>
  <si>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</si>
  <si>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</si>
  <si>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</si>
  <si>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</si>
  <si>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</si>
  <si>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</si>
  <si>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</si>
  <si>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</si>
  <si>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</si>
  <si>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</si>
  <si>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</si>
  <si>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</si>
  <si>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</si>
  <si>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</si>
  <si>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</si>
  <si>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</si>
  <si>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</si>
  <si>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</si>
  <si>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</si>
  <si>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</si>
  <si>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</si>
  <si>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</si>
  <si>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</si>
  <si>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</si>
  <si>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</si>
  <si>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</si>
  <si>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</si>
  <si>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</si>
  <si>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</si>
  <si>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</si>
  <si>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</si>
  <si>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</si>
  <si>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</si>
  <si>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</si>
  <si>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</si>
  <si>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</si>
  <si>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</si>
  <si>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</si>
  <si>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</si>
  <si>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</si>
  <si>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</si>
  <si>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</si>
  <si>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</si>
  <si>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</si>
  <si>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</si>
  <si>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</si>
  <si>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</si>
  <si>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</si>
  <si>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</si>
  <si>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</si>
  <si>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</si>
  <si>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</si>
  <si>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</si>
  <si>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</si>
  <si>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</si>
  <si>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</si>
  <si>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</si>
  <si>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</si>
  <si>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</si>
  <si>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</si>
  <si>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</si>
  <si>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</si>
  <si>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</si>
  <si>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</si>
  <si>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</si>
  <si>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</si>
  <si>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</si>
  <si>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</si>
  <si>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</si>
  <si>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</si>
  <si>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</si>
  <si>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</si>
  <si>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</si>
  <si>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</si>
  <si>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</si>
  <si>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</si>
  <si>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</si>
  <si>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</si>
  <si>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</si>
  <si>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</si>
  <si>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</si>
  <si>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</si>
  <si>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</si>
  <si>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</si>
  <si>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</si>
  <si>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</si>
  <si>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</si>
  <si>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</si>
  <si>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</si>
  <si>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</si>
  <si>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</si>
  <si>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</si>
  <si>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</si>
  <si>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</si>
  <si>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</si>
  <si>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</si>
  <si>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</si>
  <si>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</si>
  <si>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</si>
  <si>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</si>
  <si>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</si>
  <si>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</si>
  <si>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</si>
  <si>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</si>
  <si>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</si>
  <si>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</si>
  <si>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</si>
  <si>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</si>
  <si>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</si>
  <si>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</si>
  <si>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</si>
  <si>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</si>
  <si>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</si>
  <si>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</si>
  <si>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</si>
  <si>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</si>
  <si>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</si>
  <si>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</si>
  <si>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</si>
  <si>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</si>
  <si>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</si>
  <si>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</si>
  <si>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</si>
  <si>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</si>
  <si>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</si>
  <si>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</si>
  <si>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</si>
  <si>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</si>
  <si>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</si>
  <si>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</si>
  <si>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</si>
  <si>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</si>
  <si>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</si>
  <si>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</si>
  <si>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</si>
  <si>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</si>
  <si>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</si>
  <si>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</si>
  <si>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</si>
  <si>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</si>
  <si>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</si>
  <si>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</si>
  <si>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</si>
  <si>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</si>
  <si>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</si>
  <si>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</si>
  <si>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</si>
  <si>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</si>
  <si>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</si>
  <si>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</si>
  <si>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</si>
  <si>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</si>
  <si>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</si>
  <si>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</si>
  <si>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</si>
  <si>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</si>
  <si>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</si>
  <si>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</si>
  <si>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</si>
  <si>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</si>
  <si>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</si>
  <si>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</si>
  <si>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</si>
  <si>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</si>
  <si>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</si>
  <si>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</si>
  <si>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</si>
  <si>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</si>
  <si>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</si>
  <si>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</si>
  <si>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</si>
  <si>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</si>
  <si>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</si>
  <si>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</si>
  <si>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</si>
  <si>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</si>
  <si>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</si>
  <si>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</si>
  <si>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</si>
  <si>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</si>
  <si>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</si>
  <si>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</si>
  <si>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</si>
  <si>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</si>
  <si>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</si>
  <si>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</si>
  <si>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</si>
  <si>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</si>
  <si>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</si>
  <si>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</si>
  <si>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</si>
  <si>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</si>
  <si>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</si>
  <si>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</si>
  <si>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</si>
  <si>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</si>
  <si>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</si>
  <si>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</si>
  <si>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</si>
  <si>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</si>
  <si>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</si>
  <si>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</si>
  <si>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</si>
  <si>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</si>
  <si>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</si>
  <si>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</si>
  <si>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</si>
  <si>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</si>
  <si>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</si>
  <si>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</si>
  <si>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</si>
  <si>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</si>
  <si>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</si>
  <si>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</si>
  <si>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</si>
  <si>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</si>
  <si>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</si>
  <si>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</si>
  <si>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</si>
  <si>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</si>
  <si>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</si>
  <si>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</si>
  <si>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</si>
  <si>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</si>
  <si>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</si>
  <si>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</si>
  <si>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</si>
  <si>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</si>
  <si>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</si>
  <si>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</si>
  <si>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</si>
  <si>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</si>
  <si>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</si>
  <si>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</si>
  <si>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</si>
  <si>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</si>
  <si>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</si>
  <si>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</si>
  <si>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</si>
  <si>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</si>
  <si>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</si>
  <si>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</si>
  <si>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</si>
  <si>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</si>
  <si>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</si>
  <si>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</si>
  <si>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</si>
  <si>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</si>
  <si>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</si>
  <si>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</si>
  <si>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</si>
  <si>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</si>
  <si>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</si>
  <si>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</si>
  <si>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</si>
  <si>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</si>
  <si>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</si>
  <si>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</si>
  <si>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</si>
  <si>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</si>
  <si>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</si>
  <si>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</si>
  <si>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</si>
  <si>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</si>
  <si>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</si>
  <si>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</si>
  <si>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</si>
  <si>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</si>
  <si>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</si>
  <si>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</si>
  <si>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</si>
  <si>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</si>
  <si>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</si>
  <si>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</si>
  <si>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</si>
  <si>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</si>
  <si>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</si>
  <si>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</si>
  <si>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</si>
  <si>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</si>
  <si>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</si>
  <si>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</si>
  <si>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</si>
  <si>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</si>
  <si>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</si>
  <si>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</si>
  <si>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</si>
  <si>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</si>
  <si>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</si>
  <si>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</si>
  <si>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</si>
  <si>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</si>
  <si>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</si>
  <si>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</si>
  <si>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</si>
  <si>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</si>
  <si>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</si>
  <si>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</si>
  <si>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</si>
  <si>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</si>
  <si>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</si>
  <si>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</si>
  <si>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</si>
  <si>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</si>
  <si>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</si>
  <si>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</si>
  <si>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</si>
  <si>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</si>
  <si>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</si>
  <si>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</si>
  <si>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</si>
  <si>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</si>
  <si>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</si>
  <si>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</si>
  <si>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</si>
  <si>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</si>
  <si>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</si>
  <si>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</si>
  <si>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</si>
  <si>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</si>
  <si>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</si>
  <si>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</si>
  <si>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</si>
  <si>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</si>
  <si>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</si>
  <si>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</si>
  <si>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</si>
  <si>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</si>
  <si>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</si>
  <si>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</si>
  <si>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</si>
  <si>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</si>
  <si>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</si>
  <si>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</si>
  <si>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</si>
  <si>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</si>
  <si>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</si>
  <si>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</si>
  <si>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</si>
  <si>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</si>
  <si>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</si>
  <si>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</si>
  <si>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</si>
  <si>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</si>
  <si>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</si>
  <si>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</si>
  <si>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</si>
  <si>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</si>
  <si>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</si>
  <si>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</si>
  <si>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</si>
  <si>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</si>
  <si>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</si>
  <si>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</si>
  <si>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</si>
  <si>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</si>
  <si>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</si>
  <si>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</si>
  <si>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</si>
  <si>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</si>
  <si>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</si>
  <si>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</si>
  <si>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</si>
  <si>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</si>
  <si>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</si>
  <si>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</si>
  <si>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</si>
  <si>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</si>
  <si>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</si>
  <si>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</si>
  <si>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</si>
  <si>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</si>
  <si>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</si>
  <si>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</si>
  <si>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</si>
  <si>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</si>
  <si>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</si>
  <si>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</si>
  <si>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</si>
  <si>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</si>
  <si>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</si>
  <si>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</si>
  <si>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</si>
  <si>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</si>
  <si>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</si>
  <si>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</si>
  <si>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</si>
  <si>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</si>
  <si>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</si>
  <si>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</si>
  <si>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</si>
  <si>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</si>
  <si>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</si>
  <si>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</si>
  <si>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</si>
  <si>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</si>
  <si>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</si>
  <si>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</si>
  <si>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</si>
  <si>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</si>
  <si>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</si>
  <si>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</si>
  <si>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</si>
  <si>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</si>
  <si>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</si>
  <si>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</si>
  <si>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</si>
  <si>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</si>
  <si>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</si>
  <si>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</si>
  <si>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</si>
  <si>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</si>
  <si>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</si>
  <si>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</si>
  <si>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</si>
  <si>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</si>
  <si>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</si>
  <si>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</si>
  <si>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</si>
  <si>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</si>
  <si>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</si>
  <si>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</si>
  <si>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</si>
  <si>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</si>
  <si>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</si>
  <si>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</si>
  <si>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</si>
  <si>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</si>
  <si>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</si>
  <si>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</si>
  <si>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</si>
  <si>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</si>
  <si>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</si>
  <si>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</si>
  <si>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</si>
  <si>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</si>
  <si>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</si>
  <si>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</si>
  <si>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</si>
  <si>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</si>
  <si>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</si>
  <si>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</si>
  <si>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</si>
  <si>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</si>
  <si>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</si>
  <si>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</si>
  <si>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</si>
  <si>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</si>
  <si>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</si>
  <si>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</si>
  <si>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</si>
  <si>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</si>
  <si>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</si>
  <si>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</si>
  <si>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</si>
  <si>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</si>
  <si>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</si>
  <si>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</si>
  <si>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</si>
  <si>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</si>
  <si>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</si>
  <si>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</si>
  <si>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</si>
  <si>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</si>
  <si>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</si>
  <si>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</si>
  <si>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</si>
  <si>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</si>
  <si>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</si>
  <si>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</si>
  <si>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</si>
  <si>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</si>
  <si>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</si>
  <si>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</si>
  <si>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</si>
  <si>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</si>
  <si>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</si>
  <si>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</si>
  <si>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</si>
  <si>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</si>
  <si>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</si>
  <si>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</si>
  <si>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</si>
  <si>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</si>
  <si>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</si>
  <si>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</si>
  <si>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</si>
  <si>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</si>
  <si>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</si>
  <si>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</si>
  <si>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</si>
  <si>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</si>
  <si>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</si>
  <si>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</si>
  <si>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</si>
  <si>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</si>
  <si>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</si>
  <si>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</si>
  <si>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</si>
  <si>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</si>
  <si>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</si>
  <si>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</si>
  <si>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</si>
  <si>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</si>
  <si>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</si>
  <si>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</si>
  <si>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</si>
  <si>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</si>
  <si>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</si>
  <si>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</si>
  <si>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</si>
  <si>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</si>
  <si>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</si>
  <si>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</si>
  <si>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</si>
  <si>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</si>
  <si>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</si>
  <si>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</si>
  <si>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</si>
  <si>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</si>
  <si>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</si>
  <si>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</si>
  <si>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</si>
  <si>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</si>
  <si>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</si>
  <si>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</si>
  <si>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</si>
  <si>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</si>
  <si>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</si>
  <si>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</si>
  <si>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</si>
  <si>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</si>
  <si>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</si>
  <si>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</si>
  <si>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</si>
  <si>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</si>
  <si>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</si>
  <si>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</si>
  <si>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</si>
  <si>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</si>
  <si>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</si>
  <si>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</si>
  <si>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</si>
  <si>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</si>
  <si>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</si>
  <si>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</si>
  <si>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</si>
  <si>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</si>
  <si>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</si>
  <si>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</si>
  <si>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</si>
  <si>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</si>
  <si>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</si>
  <si>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</si>
  <si>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</si>
  <si>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</si>
  <si>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</si>
  <si>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</si>
  <si>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</si>
  <si>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</si>
  <si>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</si>
  <si>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</si>
  <si>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</si>
  <si>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</si>
  <si>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</si>
  <si>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</si>
  <si>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</si>
  <si>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</si>
  <si>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</si>
  <si>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</si>
  <si>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</si>
  <si>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</si>
  <si>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</si>
  <si>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</si>
  <si>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</si>
  <si>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</si>
  <si>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</si>
  <si>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</si>
  <si>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</si>
  <si>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</si>
  <si>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</si>
  <si>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</si>
  <si>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</si>
  <si>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</si>
  <si>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</si>
  <si>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</si>
  <si>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</si>
  <si>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</si>
  <si>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</si>
  <si>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</si>
  <si>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</si>
  <si>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</si>
  <si>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</si>
  <si>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</si>
  <si>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</si>
  <si>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</si>
  <si>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</si>
  <si>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</si>
  <si>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</si>
  <si>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</si>
  <si>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</si>
  <si>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</si>
  <si>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</si>
  <si>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</si>
  <si>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</si>
  <si>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</si>
  <si>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</si>
  <si>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</si>
  <si>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</si>
  <si>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</si>
  <si>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</si>
  <si>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</si>
  <si>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</si>
  <si>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</si>
  <si>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</si>
  <si>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</si>
  <si>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</si>
  <si>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</si>
  <si>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</si>
  <si>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</si>
  <si>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</si>
  <si>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</si>
  <si>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</si>
  <si>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</si>
  <si>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</si>
  <si>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</si>
  <si>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</si>
  <si>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</si>
  <si>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</si>
  <si>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</si>
  <si>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</si>
  <si>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</si>
  <si>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</si>
  <si>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</si>
  <si>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</si>
  <si>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</si>
  <si>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</si>
  <si>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</si>
  <si>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</si>
  <si>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</si>
  <si>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</si>
  <si>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</si>
  <si>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</si>
  <si>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</si>
  <si>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</si>
  <si>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</si>
  <si>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</si>
  <si>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</si>
  <si>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</si>
  <si>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</si>
  <si>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</si>
  <si>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</si>
  <si>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</si>
  <si>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</si>
  <si>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</si>
  <si>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</si>
  <si>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</si>
  <si>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</si>
  <si>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</si>
  <si>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</si>
  <si>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</si>
  <si>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</si>
  <si>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</si>
  <si>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</si>
  <si>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</si>
  <si>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</si>
  <si>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</si>
  <si>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</si>
  <si>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</si>
  <si>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</si>
  <si>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</si>
  <si>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</si>
  <si>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</si>
  <si>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</si>
  <si>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</si>
  <si>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</si>
  <si>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</si>
  <si>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</si>
  <si>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</si>
  <si>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</si>
  <si>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</si>
  <si>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</si>
  <si>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</si>
  <si>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</si>
  <si>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</si>
  <si>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</si>
  <si>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</si>
  <si>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</si>
  <si>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</si>
  <si>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</si>
  <si>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</si>
  <si>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</si>
  <si>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</si>
  <si>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</si>
  <si>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</si>
  <si>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</si>
  <si>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</si>
  <si>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</si>
  <si>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</si>
  <si>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</si>
  <si>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</si>
  <si>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</si>
  <si>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</si>
  <si>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</si>
  <si>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</si>
  <si>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</si>
  <si>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</si>
  <si>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</si>
  <si>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</si>
  <si>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</si>
  <si>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</si>
  <si>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</si>
  <si>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</si>
  <si>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</si>
  <si>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</si>
  <si>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</si>
  <si>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</si>
  <si>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</si>
  <si>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</si>
  <si>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</si>
  <si>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</si>
  <si>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</si>
  <si>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</si>
  <si>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</si>
  <si>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</si>
  <si>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</si>
  <si>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</si>
  <si>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</si>
  <si>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</si>
  <si>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</si>
  <si>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</si>
  <si>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</si>
  <si>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</si>
  <si>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</si>
  <si>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</si>
  <si>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</si>
  <si>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</si>
  <si>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</si>
  <si>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</si>
  <si>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</si>
  <si>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</si>
  <si>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</si>
  <si>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</si>
  <si>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</si>
  <si>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</si>
  <si>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</si>
  <si>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</si>
  <si>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</si>
  <si>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</si>
  <si>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</si>
  <si>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</si>
  <si>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</si>
  <si>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</si>
  <si>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</si>
  <si>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</si>
  <si>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</si>
  <si>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</si>
  <si>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</si>
  <si>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</si>
  <si>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</si>
  <si>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</si>
  <si>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</si>
  <si>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</si>
  <si>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</si>
  <si>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</si>
  <si>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</si>
  <si>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</si>
  <si>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</si>
  <si>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</si>
  <si>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</si>
  <si>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</si>
  <si>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</si>
  <si>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</si>
  <si>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</si>
  <si>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</si>
  <si>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</si>
  <si>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</si>
  <si>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</si>
  <si>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</si>
  <si>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</si>
  <si>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</si>
  <si>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</si>
  <si>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</si>
  <si>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</si>
  <si>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</si>
  <si>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</si>
  <si>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</si>
  <si>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</si>
  <si>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</si>
  <si>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</si>
  <si>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</si>
  <si>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</si>
  <si>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</si>
  <si>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</si>
  <si>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</si>
  <si>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</si>
  <si>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</si>
  <si>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</si>
  <si>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</si>
  <si>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</si>
  <si>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</si>
  <si>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</si>
  <si>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</si>
  <si>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</si>
  <si>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</si>
  <si>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</si>
  <si>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</si>
  <si>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</si>
  <si>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</si>
  <si>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</si>
  <si>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</si>
  <si>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</si>
  <si>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</si>
  <si>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</si>
  <si>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</si>
  <si>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</si>
  <si>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</si>
  <si>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</si>
  <si>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</si>
  <si>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</si>
  <si>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</si>
  <si>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</si>
  <si>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</si>
  <si>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</si>
  <si>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</si>
  <si>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</si>
  <si>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</si>
  <si>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</si>
  <si>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</si>
  <si>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</si>
  <si>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</si>
  <si>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</si>
  <si>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</si>
  <si>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</si>
  <si>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</si>
  <si>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</si>
  <si>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</si>
  <si>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</si>
  <si>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</si>
  <si>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</si>
  <si>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</si>
  <si>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</si>
  <si>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</si>
  <si>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</si>
  <si>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</si>
  <si>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</si>
  <si>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</si>
  <si>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</si>
  <si>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</si>
  <si>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</si>
  <si>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</si>
  <si>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</si>
  <si>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</si>
  <si>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</si>
  <si>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</si>
  <si>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</si>
  <si>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</si>
  <si>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</si>
  <si>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</si>
  <si>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</si>
  <si>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</si>
  <si>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</si>
  <si>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</si>
  <si>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</si>
  <si>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</si>
  <si>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</si>
  <si>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</si>
  <si>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</si>
  <si>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</si>
  <si>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</si>
  <si>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</si>
  <si>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</si>
  <si>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</si>
  <si>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</si>
  <si>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</si>
  <si>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</si>
  <si>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</si>
  <si>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</si>
  <si>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</si>
  <si>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</si>
  <si>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</si>
  <si>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</si>
  <si>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</si>
  <si>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</si>
  <si>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</si>
  <si>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</si>
  <si>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</si>
  <si>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</si>
  <si>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</si>
  <si>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</si>
  <si>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</si>
  <si>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</si>
  <si>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</si>
  <si>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</si>
  <si>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</si>
  <si>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</si>
  <si>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</si>
  <si>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</si>
  <si>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</si>
  <si>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</si>
  <si>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</si>
  <si>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</si>
  <si>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</si>
  <si>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</si>
  <si>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</si>
  <si>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</si>
  <si>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</si>
  <si>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</si>
  <si>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</si>
  <si>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</si>
  <si>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</si>
  <si>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</si>
  <si>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</si>
  <si>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</si>
  <si>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</si>
  <si>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</si>
  <si>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</si>
  <si>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</si>
  <si>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</si>
  <si>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</si>
  <si>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</si>
  <si>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</si>
  <si>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</si>
  <si>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</si>
  <si>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</si>
  <si>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</si>
  <si>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</si>
  <si>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</si>
  <si>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</si>
  <si>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</si>
  <si>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</si>
  <si>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</si>
  <si>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</si>
  <si>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</si>
  <si>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</si>
  <si>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</si>
  <si>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</si>
  <si>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</si>
  <si>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</si>
  <si>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</si>
  <si>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</si>
  <si>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</si>
  <si>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</si>
  <si>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</si>
  <si>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</si>
  <si>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</si>
  <si>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</si>
  <si>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</si>
  <si>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</si>
  <si>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</si>
  <si>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</si>
  <si>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</si>
  <si>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</si>
  <si>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</si>
  <si>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</si>
  <si>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</si>
  <si>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</si>
  <si>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</si>
  <si>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</si>
  <si>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</si>
  <si>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</si>
  <si>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</si>
  <si>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</si>
  <si>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</si>
  <si>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</si>
  <si>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</si>
  <si>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</si>
  <si>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</si>
  <si>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</si>
  <si>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</si>
  <si>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</si>
  <si>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</si>
  <si>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</si>
  <si>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</si>
  <si>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</si>
  <si>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</si>
  <si>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</si>
  <si>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</si>
  <si>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</si>
  <si>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</si>
  <si>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</si>
  <si>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</si>
  <si>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</si>
  <si>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</si>
  <si>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</si>
  <si>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</si>
  <si>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</si>
  <si>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</si>
  <si>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</si>
  <si>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</si>
  <si>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</si>
  <si>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</si>
  <si>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</si>
  <si>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</si>
  <si>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</si>
  <si>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</si>
  <si>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</si>
  <si>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</si>
  <si>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</si>
  <si>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</si>
  <si>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</si>
  <si>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</si>
  <si>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</si>
  <si>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</si>
  <si>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</si>
  <si>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</si>
  <si>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</si>
  <si>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</si>
  <si>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</si>
  <si>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</si>
  <si>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</si>
  <si>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</si>
  <si>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</si>
  <si>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</si>
  <si>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</si>
  <si>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</si>
  <si>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</si>
  <si>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</si>
  <si>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</si>
  <si>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</si>
  <si>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</si>
  <si>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</si>
  <si>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</si>
  <si>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</si>
  <si>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</si>
  <si>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</si>
  <si>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</si>
  <si>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</si>
  <si>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</si>
  <si>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</si>
  <si>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</si>
  <si>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</si>
  <si>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</si>
  <si>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</si>
  <si>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</si>
  <si>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</si>
  <si>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</si>
  <si>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</si>
  <si>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</si>
  <si>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</si>
  <si>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</si>
  <si>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</si>
  <si>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</si>
  <si>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</si>
  <si>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</si>
  <si>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</si>
  <si>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</si>
  <si>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</si>
  <si>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</si>
  <si>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</si>
  <si>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</si>
  <si>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</si>
  <si>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</si>
  <si>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</si>
  <si>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</si>
  <si>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</si>
  <si>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</si>
  <si>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</si>
  <si>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</si>
  <si>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</si>
  <si>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</si>
  <si>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</si>
  <si>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</si>
  <si>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</si>
  <si>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</si>
  <si>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</si>
  <si>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</si>
  <si>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</si>
  <si>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</si>
  <si>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</si>
  <si>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</si>
  <si>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</si>
  <si>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</si>
  <si>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</si>
  <si>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</si>
  <si>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</si>
  <si>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</si>
  <si>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</si>
  <si>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</si>
  <si>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</si>
  <si>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</si>
  <si>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</si>
  <si>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</si>
  <si>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</si>
  <si>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</si>
  <si>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</si>
  <si>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</si>
  <si>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</si>
  <si>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</si>
  <si>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</si>
  <si>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</si>
  <si>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</si>
  <si>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</si>
  <si>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</si>
  <si>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</si>
  <si>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</si>
  <si>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</si>
  <si>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</si>
  <si>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</si>
  <si>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</si>
  <si>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</si>
  <si>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</si>
  <si>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</si>
  <si>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</si>
  <si>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</si>
  <si>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</si>
  <si>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</si>
  <si>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</si>
  <si>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</si>
  <si>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</si>
  <si>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</si>
  <si>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</si>
  <si>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</si>
  <si>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</si>
  <si>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</si>
  <si>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</si>
  <si>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</si>
  <si>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</si>
  <si>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</si>
  <si>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</si>
  <si>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</si>
  <si>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</si>
  <si>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</si>
  <si>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</si>
  <si>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</si>
  <si>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</si>
  <si>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</si>
  <si>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</si>
  <si>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</si>
  <si>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</si>
  <si>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</si>
  <si>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</si>
  <si>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</si>
  <si>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</si>
  <si>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</si>
  <si>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</si>
  <si>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</si>
  <si>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</si>
  <si>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</si>
  <si>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</si>
  <si>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</si>
  <si>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</si>
  <si>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</si>
  <si>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</si>
  <si>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</si>
  <si>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</si>
  <si>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</si>
  <si>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</si>
  <si>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</si>
  <si>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</si>
  <si>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</si>
  <si>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</si>
  <si>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</si>
  <si>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</si>
  <si>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</si>
  <si>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</si>
  <si>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</si>
  <si>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</si>
  <si>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</si>
  <si>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</si>
  <si>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</si>
  <si>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</si>
  <si>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</si>
  <si>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</si>
  <si>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</si>
  <si>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</si>
  <si>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</si>
  <si>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</si>
  <si>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</si>
  <si>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</si>
  <si>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</si>
  <si>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</si>
  <si>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</si>
  <si>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</si>
  <si>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</si>
  <si>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</si>
  <si>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</si>
  <si>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</si>
  <si>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</si>
  <si>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</si>
  <si>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</si>
  <si>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</si>
  <si>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</si>
  <si>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</si>
  <si>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</si>
  <si>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</si>
  <si>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</si>
  <si>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</si>
  <si>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</si>
  <si>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</si>
  <si>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</si>
  <si>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</si>
  <si>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</si>
  <si>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</si>
  <si>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</si>
  <si>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</si>
  <si>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</si>
  <si>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</si>
  <si>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</si>
  <si>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</si>
  <si>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</si>
  <si>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</si>
  <si>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</si>
  <si>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</si>
  <si>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</si>
  <si>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</si>
  <si>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</si>
  <si>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</si>
  <si>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</si>
  <si>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</si>
  <si>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</si>
  <si>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</si>
  <si>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</si>
  <si>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</si>
  <si>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</si>
  <si>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</si>
  <si>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</si>
  <si>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</si>
  <si>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</si>
  <si>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</si>
  <si>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</si>
  <si>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</si>
  <si>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</si>
  <si>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</si>
  <si>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</si>
  <si>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</si>
  <si>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</si>
  <si>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</si>
  <si>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</si>
  <si>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</si>
  <si>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</si>
  <si>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</si>
  <si>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</si>
  <si>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</si>
  <si>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</si>
  <si>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</si>
  <si>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</si>
  <si>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</si>
  <si>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</si>
  <si>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</si>
  <si>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</si>
  <si>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</si>
  <si>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</si>
  <si>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</si>
  <si>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</si>
  <si>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</si>
  <si>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</si>
  <si>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</si>
  <si>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</si>
  <si>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</si>
  <si>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</si>
  <si>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</si>
  <si>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</si>
  <si>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</si>
  <si>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</si>
  <si>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</si>
  <si>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</si>
  <si>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</si>
  <si>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</si>
  <si>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</si>
  <si>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</si>
  <si>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</si>
  <si>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</si>
  <si>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</si>
  <si>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</si>
  <si>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</si>
  <si>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</si>
  <si>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</si>
  <si>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</si>
  <si>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</si>
  <si>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</si>
  <si>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</si>
  <si>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</si>
  <si>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</si>
  <si>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</si>
  <si>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</si>
  <si>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</si>
  <si>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</si>
  <si>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</si>
  <si>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</si>
  <si>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</si>
  <si>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</si>
  <si>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</si>
  <si>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</si>
  <si>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</si>
  <si>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</si>
  <si>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</si>
  <si>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</si>
  <si>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</si>
  <si>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</si>
  <si>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</si>
  <si>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</si>
  <si>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</si>
  <si>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</si>
  <si>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</si>
  <si>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</si>
  <si>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</si>
  <si>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</si>
  <si>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</si>
  <si>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</si>
  <si>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</si>
  <si>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</si>
  <si>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</si>
  <si>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</si>
  <si>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</si>
  <si>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</si>
  <si>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</si>
  <si>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</si>
  <si>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</si>
  <si>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</si>
  <si>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</si>
  <si>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</si>
  <si>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</si>
  <si>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</si>
  <si>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</si>
  <si>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</si>
  <si>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</si>
  <si>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</si>
  <si>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</si>
  <si>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</si>
  <si>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</si>
  <si>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</si>
  <si>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</si>
  <si>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</si>
  <si>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</si>
  <si>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</si>
  <si>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</si>
  <si>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</si>
  <si>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</si>
  <si>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</si>
  <si>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</si>
  <si>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</si>
  <si>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</si>
  <si>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</si>
  <si>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</si>
  <si>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</si>
  <si>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</si>
  <si>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</si>
  <si>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</si>
  <si>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</si>
  <si>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</si>
  <si>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</si>
  <si>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</si>
  <si>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</si>
  <si>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</si>
  <si>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</si>
  <si>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</si>
  <si>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</si>
  <si>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</si>
  <si>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</si>
  <si>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</si>
  <si>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</si>
  <si>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</si>
  <si>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</si>
  <si>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</si>
  <si>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</si>
  <si>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</si>
  <si>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</si>
  <si>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</si>
  <si>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</si>
  <si>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</si>
  <si>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</si>
  <si>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</si>
  <si>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</si>
  <si>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</si>
  <si>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</si>
  <si>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</si>
  <si>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</si>
  <si>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</si>
  <si>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</si>
  <si>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</si>
  <si>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</si>
  <si>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</si>
  <si>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</si>
  <si>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</si>
  <si>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</si>
  <si>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</si>
  <si>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</si>
  <si>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</si>
  <si>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</si>
  <si>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</si>
  <si>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</si>
  <si>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</si>
  <si>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</si>
  <si>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</si>
  <si>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</si>
  <si>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</si>
  <si>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</si>
  <si>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</si>
  <si>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</si>
  <si>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</si>
  <si>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</si>
  <si>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</si>
  <si>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</si>
  <si>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</si>
  <si>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</si>
  <si>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</si>
  <si>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</si>
  <si>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</si>
  <si>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</si>
  <si>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</si>
  <si>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</si>
  <si>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</si>
  <si>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</si>
  <si>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</si>
  <si>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</si>
  <si>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</si>
  <si>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</si>
  <si>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</si>
  <si>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</si>
  <si>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</si>
  <si>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</si>
  <si>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</si>
  <si>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</si>
  <si>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</si>
  <si>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</si>
  <si>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</si>
  <si>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</si>
  <si>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</si>
  <si>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</si>
  <si>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</si>
  <si>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</si>
  <si>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</si>
  <si>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</si>
  <si>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</si>
  <si>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</si>
  <si>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</si>
  <si>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</si>
  <si>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</si>
  <si>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</si>
  <si>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</si>
  <si>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</si>
  <si>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</si>
  <si>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</si>
  <si>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</si>
  <si>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</si>
  <si>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</si>
  <si>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</si>
  <si>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</si>
  <si>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</si>
  <si>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</si>
  <si>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</si>
  <si>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</si>
  <si>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</si>
  <si>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</si>
  <si>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</si>
  <si>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</si>
  <si>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</si>
  <si>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</si>
  <si>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</si>
  <si>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</si>
  <si>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</si>
  <si>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</si>
  <si>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</si>
  <si>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</si>
  <si>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</si>
  <si>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</si>
  <si>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</si>
  <si>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</si>
  <si>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</si>
  <si>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</si>
  <si>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</si>
  <si>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</si>
  <si>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</si>
  <si>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</si>
  <si>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</si>
  <si>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</si>
  <si>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</si>
  <si>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</si>
  <si>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</si>
  <si>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</si>
  <si>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</si>
  <si>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</si>
  <si>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</si>
  <si>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</si>
  <si>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</si>
  <si>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</si>
  <si>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</si>
  <si>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</si>
  <si>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</si>
  <si>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</si>
  <si>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</si>
  <si>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</si>
  <si>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</si>
  <si>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</si>
  <si>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</si>
  <si>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</si>
  <si>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</si>
  <si>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</si>
  <si>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</si>
  <si>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</si>
  <si>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</si>
  <si>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</si>
  <si>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</si>
  <si>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</si>
  <si>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</si>
  <si>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</si>
  <si>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</si>
  <si>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</si>
  <si>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</si>
  <si>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</si>
  <si>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</si>
  <si>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</si>
  <si>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</si>
  <si>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</si>
  <si>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</si>
  <si>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</si>
  <si>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</si>
  <si>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</si>
  <si>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</si>
  <si>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</si>
  <si>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</si>
  <si>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</si>
  <si>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</si>
  <si>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</si>
  <si>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</si>
  <si>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</si>
  <si>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</si>
  <si>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</si>
  <si>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</si>
  <si>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</si>
  <si>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</si>
  <si>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</si>
  <si>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</si>
  <si>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</si>
  <si>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</si>
  <si>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</si>
  <si>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</si>
  <si>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</si>
  <si>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</si>
  <si>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</si>
  <si>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</si>
  <si>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</si>
  <si>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</si>
  <si>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</si>
  <si>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</si>
  <si>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</si>
  <si>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</si>
  <si>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</si>
  <si>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</si>
  <si>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</si>
  <si>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</si>
  <si>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</si>
  <si>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</si>
  <si>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</si>
  <si>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</si>
  <si>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</si>
  <si>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</si>
  <si>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</si>
  <si>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</si>
  <si>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</si>
  <si>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</si>
  <si>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</si>
  <si>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</si>
  <si>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</si>
  <si>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</si>
  <si>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</si>
  <si>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</si>
  <si>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</si>
  <si>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</si>
  <si>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</si>
  <si>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</si>
  <si>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</si>
  <si>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</si>
  <si>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</si>
  <si>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</si>
  <si>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</si>
  <si>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</si>
  <si>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</si>
  <si>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</si>
  <si>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</si>
  <si>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</si>
  <si>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</si>
  <si>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</si>
  <si>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</si>
  <si>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</si>
  <si>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</si>
  <si>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</si>
  <si>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</si>
  <si>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</si>
  <si>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</si>
  <si>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</si>
  <si>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</si>
  <si>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</si>
  <si>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</si>
  <si>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</si>
  <si>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</si>
  <si>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</si>
  <si>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</si>
  <si>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</si>
  <si>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</si>
  <si>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</si>
  <si>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</si>
  <si>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</si>
  <si>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</si>
  <si>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</si>
  <si>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</si>
  <si>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</si>
  <si>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</si>
  <si>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</si>
  <si>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</si>
  <si>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</si>
  <si>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</si>
  <si>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</si>
  <si>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</si>
  <si>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</si>
  <si>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</si>
  <si>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</si>
  <si>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</si>
  <si>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</si>
  <si>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</si>
  <si>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</si>
  <si>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</si>
  <si>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</si>
  <si>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</si>
  <si>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</si>
  <si>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</si>
  <si>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</si>
  <si>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</si>
  <si>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</si>
  <si>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</si>
  <si>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</si>
  <si>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</si>
  <si>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</si>
  <si>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</si>
  <si>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</si>
  <si>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</si>
  <si>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</si>
  <si>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</si>
  <si>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</si>
  <si>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</si>
  <si>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</si>
  <si>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</si>
  <si>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</si>
  <si>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</si>
  <si>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</si>
  <si>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</si>
  <si>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</si>
  <si>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</si>
  <si>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</si>
  <si>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</si>
  <si>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</si>
  <si>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</si>
  <si>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</si>
  <si>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</si>
  <si>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</si>
  <si>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</si>
  <si>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</si>
  <si>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</si>
  <si>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</si>
  <si>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</si>
  <si>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</si>
  <si>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</si>
  <si>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</si>
  <si>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</si>
  <si>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</si>
  <si>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</si>
  <si>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</si>
  <si>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</si>
  <si>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</si>
  <si>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</si>
  <si>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</si>
  <si>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</si>
  <si>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</si>
  <si>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</si>
  <si>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</si>
  <si>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</si>
  <si>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</si>
  <si>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</si>
  <si>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</si>
  <si>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</si>
  <si>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</si>
  <si>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</si>
  <si>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</si>
  <si>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</si>
  <si>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</si>
  <si>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</si>
  <si>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</si>
  <si>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</si>
  <si>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</si>
  <si>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</si>
  <si>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</si>
  <si>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</si>
  <si>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</si>
  <si>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</si>
  <si>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</si>
  <si>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</si>
  <si>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</si>
  <si>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</si>
  <si>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</si>
  <si>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</si>
  <si>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</si>
  <si>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</si>
  <si>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</si>
  <si>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</si>
  <si>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</si>
  <si>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</si>
  <si>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</si>
  <si>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</si>
  <si>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</si>
  <si>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</si>
  <si>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</si>
  <si>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</si>
  <si>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</si>
  <si>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</si>
  <si>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</si>
  <si>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</si>
  <si>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</si>
  <si>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</si>
  <si>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</si>
  <si>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</si>
  <si>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</si>
  <si>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</si>
  <si>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</si>
  <si>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</si>
  <si>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</si>
  <si>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</si>
  <si>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</si>
  <si>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</si>
  <si>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</si>
  <si>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</si>
  <si>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</si>
  <si>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</si>
  <si>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</si>
  <si>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</si>
  <si>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</si>
  <si>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</si>
  <si>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</si>
  <si>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</si>
  <si>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</si>
  <si>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</si>
  <si>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</si>
  <si>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</si>
  <si>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</si>
  <si>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</si>
  <si>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</si>
  <si>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</si>
  <si>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</si>
  <si>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</si>
  <si>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</si>
  <si>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</si>
  <si>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</si>
  <si>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</si>
  <si>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</si>
  <si>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</si>
  <si>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</si>
  <si>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</si>
  <si>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</si>
  <si>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</si>
  <si>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</si>
  <si>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</si>
  <si>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</si>
  <si>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</si>
  <si>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</si>
  <si>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</si>
  <si>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</si>
  <si>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</si>
  <si>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</si>
  <si>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</si>
  <si>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</si>
  <si>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</si>
  <si>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</si>
  <si>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</si>
  <si>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</si>
  <si>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</si>
  <si>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</si>
  <si>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</si>
  <si>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</si>
  <si>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</si>
  <si>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</si>
  <si>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</si>
  <si>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</si>
  <si>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</si>
  <si>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</si>
  <si>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</si>
  <si>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</si>
  <si>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</si>
  <si>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</si>
  <si>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</si>
  <si>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</si>
  <si>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</si>
  <si>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</si>
  <si>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</si>
  <si>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</si>
  <si>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</si>
  <si>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</si>
  <si>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</si>
  <si>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</si>
  <si>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</si>
  <si>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</si>
  <si>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</si>
  <si>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</si>
  <si>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</si>
  <si>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</si>
  <si>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</si>
  <si>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</si>
  <si>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</si>
  <si>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</si>
  <si>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</si>
  <si>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</si>
  <si>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</si>
  <si>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</si>
  <si>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</si>
  <si>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</si>
  <si>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</si>
  <si>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</si>
  <si>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</si>
  <si>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</si>
  <si>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</si>
  <si>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</si>
  <si>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</si>
  <si>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</si>
  <si>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</si>
  <si>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</si>
  <si>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</si>
  <si>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</si>
  <si>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</si>
  <si>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</si>
  <si>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</si>
  <si>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</si>
  <si>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</si>
  <si>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</si>
  <si>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</si>
  <si>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</si>
  <si>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</si>
  <si>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</si>
  <si>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</si>
  <si>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</si>
  <si>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</si>
  <si>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</si>
  <si>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</si>
  <si>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</si>
  <si>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</si>
  <si>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</si>
  <si>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</si>
  <si>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</si>
  <si>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</si>
  <si>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</si>
  <si>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</si>
  <si>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</si>
  <si>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</si>
  <si>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</si>
  <si>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</si>
  <si>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</si>
  <si>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</si>
  <si>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</si>
  <si>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</si>
  <si>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</si>
  <si>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</si>
  <si>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</si>
  <si>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</si>
  <si>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</si>
  <si>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</si>
  <si>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</si>
  <si>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</si>
  <si>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</si>
  <si>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</si>
  <si>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</si>
  <si>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</si>
  <si>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</si>
  <si>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</si>
  <si>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</si>
  <si>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</si>
  <si>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</si>
  <si>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</si>
  <si>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</si>
  <si>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</si>
  <si>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</si>
  <si>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</si>
  <si>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</si>
  <si>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</si>
  <si>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</si>
  <si>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</si>
  <si>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</si>
  <si>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</si>
  <si>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</si>
  <si>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</si>
  <si>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</si>
  <si>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</si>
  <si>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</si>
  <si>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</si>
  <si>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</si>
  <si>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</si>
  <si>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</si>
  <si>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</si>
  <si>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</si>
  <si>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</si>
  <si>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</si>
  <si>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</si>
  <si>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</si>
  <si>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</si>
  <si>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</si>
  <si>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</si>
  <si>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</si>
  <si>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</si>
  <si>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</si>
  <si>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</si>
  <si>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</si>
  <si>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</si>
  <si>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</si>
  <si>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</si>
  <si>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</si>
  <si>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</si>
  <si>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</si>
  <si>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</si>
  <si>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</si>
  <si>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</si>
  <si>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</si>
  <si>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</si>
  <si>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</si>
  <si>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</si>
  <si>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</si>
  <si>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</si>
  <si>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</si>
  <si>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</si>
  <si>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</si>
  <si>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</si>
  <si>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</si>
  <si>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</si>
  <si>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</si>
  <si>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</si>
  <si>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</si>
  <si>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</si>
  <si>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</si>
  <si>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</si>
  <si>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</si>
  <si>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</si>
  <si>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</si>
  <si>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</si>
  <si>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</si>
  <si>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</si>
  <si>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</si>
  <si>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</si>
  <si>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</si>
  <si>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</si>
  <si>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</si>
  <si>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</si>
  <si>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</si>
  <si>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</si>
  <si>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</si>
  <si>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</si>
  <si>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</si>
  <si>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</si>
  <si>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</si>
  <si>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</si>
  <si>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</si>
  <si>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</si>
  <si>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</si>
  <si>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</si>
  <si>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</si>
  <si>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</si>
  <si>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</si>
  <si>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</si>
  <si>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</si>
  <si>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</si>
  <si>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</si>
  <si>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</si>
  <si>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</si>
  <si>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</si>
  <si>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</si>
  <si>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</si>
  <si>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</si>
  <si>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</si>
  <si>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</si>
  <si>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</si>
  <si>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</si>
  <si>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</si>
  <si>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</si>
  <si>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</si>
  <si>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</si>
  <si>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</si>
  <si>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</si>
  <si>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</si>
  <si>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</si>
  <si>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</si>
  <si>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</si>
  <si>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</si>
  <si>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</si>
  <si>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</si>
  <si>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</si>
  <si>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</si>
  <si>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</si>
  <si>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</si>
  <si>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</si>
  <si>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</si>
  <si>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</si>
  <si>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</si>
  <si>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</si>
  <si>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</si>
  <si>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</si>
  <si>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</si>
  <si>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</si>
  <si>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</si>
  <si>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</si>
  <si>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</si>
  <si>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</si>
  <si>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</si>
  <si>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</si>
  <si>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</si>
  <si>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</si>
  <si>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</si>
  <si>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</si>
  <si>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</si>
  <si>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</si>
  <si>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</si>
  <si>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</si>
  <si>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</si>
  <si>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</si>
  <si>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</si>
  <si>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</si>
  <si>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</si>
  <si>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</si>
  <si>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</si>
  <si>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</si>
  <si>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</si>
  <si>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</si>
  <si>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</si>
  <si>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</si>
  <si>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</si>
  <si>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</si>
  <si>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</si>
  <si>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</si>
  <si>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</si>
  <si>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</si>
  <si>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</si>
  <si>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</si>
  <si>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</si>
  <si>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</si>
  <si>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</si>
  <si>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</si>
  <si>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</si>
  <si>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</si>
  <si>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</si>
  <si>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</si>
  <si>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</si>
  <si>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</si>
  <si>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</si>
  <si>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</si>
  <si>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</si>
  <si>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</si>
  <si>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</si>
  <si>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</si>
  <si>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</si>
  <si>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</si>
  <si>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</si>
  <si>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</si>
  <si>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</si>
  <si>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</si>
  <si>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</si>
  <si>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</si>
  <si>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</si>
  <si>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</si>
  <si>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</si>
  <si>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</si>
  <si>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</si>
  <si>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</si>
  <si>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</si>
  <si>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</si>
  <si>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</si>
  <si>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</si>
  <si>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</si>
  <si>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</si>
  <si>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</si>
  <si>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</si>
  <si>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</si>
  <si>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</si>
  <si>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</si>
  <si>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</si>
  <si>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</si>
  <si>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</si>
  <si>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</si>
  <si>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</si>
  <si>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</si>
  <si>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</si>
  <si>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</si>
  <si>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</si>
  <si>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</si>
  <si>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</si>
  <si>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</si>
  <si>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</si>
  <si>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</si>
  <si>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</si>
  <si>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</si>
  <si>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</si>
  <si>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</si>
  <si>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</si>
  <si>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</si>
  <si>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</si>
  <si>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</si>
  <si>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</si>
  <si>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</si>
  <si>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</si>
  <si>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</si>
  <si>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</si>
  <si>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</si>
  <si>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</si>
  <si>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</si>
  <si>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</si>
  <si>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</si>
  <si>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</si>
  <si>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</si>
  <si>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</si>
  <si>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</si>
  <si>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</si>
  <si>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</si>
  <si>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</si>
  <si>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</si>
  <si>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</si>
  <si>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</si>
  <si>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</si>
  <si>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</si>
  <si>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</si>
  <si>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</si>
  <si>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</si>
  <si>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</si>
  <si>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</si>
  <si>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</si>
  <si>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</si>
  <si>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</si>
  <si>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</si>
  <si>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</si>
  <si>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</si>
  <si>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</si>
  <si>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</si>
  <si>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</si>
  <si>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</si>
  <si>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</si>
  <si>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</si>
  <si>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</si>
  <si>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</si>
  <si>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</si>
  <si>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</si>
  <si>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</si>
  <si>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</si>
  <si>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</si>
  <si>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</si>
  <si>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</si>
  <si>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</si>
  <si>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</si>
  <si>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</si>
  <si>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</si>
  <si>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</si>
  <si>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</si>
  <si>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</si>
  <si>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</si>
  <si>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</si>
  <si>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</si>
  <si>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</si>
  <si>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</si>
  <si>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</si>
  <si>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</si>
  <si>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</si>
  <si>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</si>
  <si>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</si>
  <si>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</si>
  <si>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</si>
  <si>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</si>
  <si>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</si>
  <si>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</si>
  <si>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</si>
  <si>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</si>
  <si>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</si>
  <si>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</si>
  <si>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</si>
  <si>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</si>
  <si>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</si>
  <si>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</si>
  <si>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</si>
  <si>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</si>
  <si>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</si>
  <si>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</si>
  <si>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</si>
  <si>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</si>
  <si>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</si>
  <si>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</si>
  <si>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</si>
  <si>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</si>
  <si>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</si>
  <si>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</si>
  <si>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</si>
  <si>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</si>
  <si>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</si>
  <si>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</si>
  <si>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</si>
  <si>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</si>
  <si>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</si>
  <si>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</si>
  <si>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</si>
  <si>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</si>
  <si>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</si>
  <si>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</si>
  <si>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</si>
  <si>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</si>
  <si>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</si>
  <si>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</si>
  <si>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</si>
  <si>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</si>
  <si>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</si>
  <si>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</si>
  <si>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</si>
  <si>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</si>
  <si>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</si>
  <si>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</si>
  <si>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</si>
  <si>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</si>
  <si>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</si>
  <si>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</si>
  <si>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</si>
  <si>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</si>
  <si>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</si>
  <si>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</si>
  <si>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</si>
  <si>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</si>
  <si>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</si>
  <si>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</si>
  <si>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</si>
  <si>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</si>
  <si>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</si>
  <si>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</si>
  <si>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</si>
  <si>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</si>
  <si>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</si>
  <si>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</si>
  <si>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</si>
  <si>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</si>
  <si>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</si>
  <si>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</si>
  <si>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</si>
  <si>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</si>
  <si>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</si>
  <si>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</si>
  <si>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</si>
  <si>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</si>
  <si>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</si>
  <si>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</si>
  <si>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</si>
  <si>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</si>
  <si>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</si>
  <si>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</si>
  <si>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</si>
  <si>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</si>
  <si>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</si>
  <si>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</si>
  <si>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</si>
  <si>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</si>
  <si>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</si>
  <si>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</si>
  <si>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</si>
  <si>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</si>
  <si>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</si>
  <si>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</si>
  <si>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</si>
  <si>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</si>
  <si>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</si>
  <si>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</si>
  <si>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</si>
  <si>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</si>
  <si>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</si>
  <si>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</si>
  <si>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</si>
  <si>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</si>
  <si>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</si>
  <si>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</si>
  <si>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</si>
  <si>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</si>
  <si>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</si>
  <si>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</si>
  <si>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</si>
  <si>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</si>
  <si>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</si>
  <si>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</si>
  <si>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</si>
  <si>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</si>
  <si>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</si>
  <si>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</si>
  <si>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</si>
  <si>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</si>
  <si>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</si>
  <si>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</si>
  <si>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</si>
  <si>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</si>
  <si>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</si>
  <si>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</si>
  <si>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</si>
  <si>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</si>
  <si>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</si>
  <si>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</si>
  <si>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</si>
  <si>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</si>
  <si>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</si>
  <si>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</si>
  <si>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</si>
  <si>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</si>
  <si>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</si>
  <si>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</si>
  <si>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</si>
  <si>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</si>
  <si>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</si>
  <si>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</si>
  <si>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</si>
  <si>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</si>
  <si>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</si>
  <si>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</si>
  <si>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</si>
  <si>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</si>
  <si>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</si>
  <si>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</si>
  <si>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</si>
  <si>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</si>
  <si>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</si>
  <si>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</si>
  <si>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</si>
  <si>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</si>
  <si>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</si>
  <si>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</si>
  <si>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</si>
  <si>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</si>
  <si>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</si>
  <si>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</si>
  <si>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</si>
  <si>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</si>
  <si>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</si>
  <si>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</si>
  <si>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</si>
  <si>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</si>
  <si>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</si>
  <si>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</si>
  <si>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</si>
  <si>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</si>
  <si>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</si>
  <si>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</si>
  <si>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</si>
  <si>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</si>
  <si>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</si>
  <si>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</si>
  <si>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</si>
  <si>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</si>
  <si>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</si>
  <si>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</si>
  <si>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</si>
  <si>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</si>
  <si>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</si>
  <si>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</si>
  <si>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</si>
  <si>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</si>
  <si>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</si>
  <si>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</si>
  <si>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</si>
  <si>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</si>
  <si>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</si>
  <si>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</si>
  <si>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</si>
  <si>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</si>
  <si>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</si>
  <si>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</si>
  <si>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</si>
  <si>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</si>
  <si>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</si>
  <si>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</si>
  <si>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</si>
  <si>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</si>
  <si>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</si>
  <si>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</si>
  <si>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</si>
  <si>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</si>
  <si>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</si>
  <si>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</si>
  <si>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</si>
  <si>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</si>
  <si>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</si>
  <si>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</si>
  <si>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</si>
  <si>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</si>
  <si>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</si>
  <si>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</si>
  <si>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</si>
  <si>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</si>
  <si>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</si>
  <si>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</si>
  <si>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</si>
  <si>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</si>
  <si>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</si>
  <si>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</si>
  <si>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</si>
  <si>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</si>
  <si>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</si>
  <si>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</si>
  <si>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</si>
  <si>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</si>
  <si>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</si>
  <si>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</si>
  <si>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</si>
  <si>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</si>
  <si>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</si>
  <si>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</si>
  <si>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</si>
  <si>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</si>
  <si>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</si>
  <si>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</si>
  <si>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</si>
  <si>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</si>
  <si>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</si>
  <si>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</si>
  <si>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</si>
  <si>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</si>
  <si>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</si>
  <si>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</si>
  <si>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</si>
  <si>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</si>
  <si>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</si>
  <si>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</si>
  <si>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</si>
  <si>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</si>
  <si>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</si>
  <si>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</si>
  <si>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</si>
  <si>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</si>
  <si>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</si>
  <si>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</si>
  <si>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</si>
  <si>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</si>
  <si>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</si>
  <si>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</si>
  <si>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</si>
  <si>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</si>
  <si>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</si>
  <si>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</si>
  <si>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</si>
  <si>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</si>
  <si>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</si>
  <si>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</si>
  <si>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</si>
  <si>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</si>
  <si>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</si>
  <si>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</si>
  <si>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</si>
  <si>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</si>
  <si>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</si>
  <si>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</si>
  <si>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</si>
  <si>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</si>
  <si>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</si>
  <si>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</si>
  <si>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</si>
  <si>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</si>
  <si>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</si>
  <si>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</si>
  <si>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</si>
  <si>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</si>
  <si>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</si>
  <si>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</si>
  <si>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</si>
  <si>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</si>
  <si>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</si>
  <si>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</si>
  <si>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</si>
  <si>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</si>
  <si>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</si>
  <si>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</si>
  <si>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</si>
  <si>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</si>
  <si>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</si>
  <si>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</si>
  <si>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</si>
  <si>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</si>
  <si>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</si>
  <si>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</si>
  <si>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</si>
  <si>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</si>
  <si>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</si>
  <si>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</si>
  <si>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</si>
  <si>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</si>
  <si>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</si>
  <si>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</si>
  <si>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</si>
  <si>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</si>
  <si>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</si>
  <si>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</si>
  <si>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</si>
  <si>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</si>
  <si>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</si>
  <si>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</si>
  <si>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</si>
  <si>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</si>
  <si>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</si>
  <si>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</si>
  <si>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</si>
  <si>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</si>
  <si>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</si>
  <si>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</si>
  <si>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</si>
  <si>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</si>
  <si>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</si>
  <si>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</si>
  <si>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</si>
  <si>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</si>
  <si>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</si>
  <si>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</si>
  <si>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</si>
  <si>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</si>
  <si>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</si>
  <si>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</si>
  <si>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</si>
  <si>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</si>
  <si>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</si>
  <si>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</si>
  <si>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</si>
  <si>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</si>
  <si>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</si>
  <si>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</si>
  <si>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</si>
  <si>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</si>
  <si>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</si>
  <si>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</si>
  <si>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</si>
  <si>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</si>
  <si>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</si>
  <si>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</si>
  <si>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</si>
  <si>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</si>
  <si>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</si>
  <si>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</si>
  <si>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</si>
  <si>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</si>
  <si>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</si>
  <si>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</si>
  <si>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</si>
  <si>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</si>
  <si>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</si>
  <si>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</si>
  <si>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</si>
  <si>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</si>
  <si>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</si>
  <si>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</si>
  <si>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</si>
  <si>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</si>
  <si>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</si>
  <si>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</si>
  <si>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</si>
  <si>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</si>
  <si>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</si>
  <si>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</si>
  <si>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</si>
  <si>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</si>
  <si>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</si>
  <si>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</si>
  <si>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</si>
  <si>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</si>
  <si>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</si>
  <si>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</si>
  <si>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</si>
  <si>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</si>
  <si>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</si>
  <si>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</si>
  <si>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</si>
  <si>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</si>
  <si>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</si>
  <si>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</si>
  <si>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</si>
  <si>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</si>
  <si>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</si>
  <si>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</si>
  <si>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</si>
  <si>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</si>
  <si>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</si>
  <si>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</si>
  <si>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</si>
  <si>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</si>
  <si>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</si>
  <si>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</si>
  <si>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</si>
  <si>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</si>
  <si>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</si>
  <si>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</si>
  <si>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</si>
  <si>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</si>
  <si>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</si>
  <si>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</si>
  <si>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</si>
  <si>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</si>
  <si>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</si>
  <si>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</si>
  <si>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</si>
  <si>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</si>
  <si>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</si>
  <si>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</si>
  <si>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</si>
  <si>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</si>
  <si>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</si>
  <si>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</si>
  <si>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</si>
  <si>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</si>
  <si>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</si>
  <si>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</si>
  <si>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</si>
  <si>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</si>
  <si>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</si>
  <si>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</si>
  <si>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</si>
  <si>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</si>
  <si>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</si>
  <si>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</si>
  <si>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</si>
  <si>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</si>
  <si>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</si>
  <si>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</si>
  <si>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</si>
  <si>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</si>
  <si>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</si>
  <si>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</si>
  <si>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</si>
  <si>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</si>
  <si>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</si>
  <si>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</si>
  <si>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</si>
  <si>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</si>
  <si>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</si>
  <si>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</si>
  <si>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</si>
  <si>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</si>
  <si>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</si>
  <si>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</si>
  <si>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</si>
  <si>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</si>
  <si>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</si>
  <si>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</si>
  <si>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</si>
  <si>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</si>
  <si>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</si>
  <si>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</si>
  <si>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</si>
  <si>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</si>
  <si>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</si>
  <si>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</si>
  <si>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</si>
  <si>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</si>
  <si>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</si>
  <si>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</si>
  <si>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</si>
  <si>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</si>
  <si>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</si>
  <si>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</si>
  <si>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</si>
  <si>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</si>
  <si>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</si>
  <si>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</si>
  <si>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</si>
  <si>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</si>
  <si>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</si>
  <si>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</si>
  <si>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</si>
  <si>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</si>
  <si>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</si>
  <si>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</si>
  <si>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</si>
  <si>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</si>
  <si>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</si>
  <si>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</si>
  <si>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</si>
  <si>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</si>
  <si>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</si>
  <si>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</si>
  <si>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</si>
  <si>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</si>
  <si>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</si>
  <si>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</si>
  <si>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</si>
  <si>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</si>
  <si>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</si>
  <si>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</si>
  <si>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</si>
  <si>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</si>
  <si>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</si>
  <si>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</si>
  <si>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</si>
  <si>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</si>
  <si>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</si>
  <si>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</si>
  <si>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</si>
  <si>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</si>
  <si>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</si>
  <si>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</si>
  <si>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</si>
  <si>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</si>
  <si>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</si>
  <si>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</si>
  <si>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</si>
  <si>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</si>
  <si>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</si>
  <si>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</si>
  <si>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</si>
  <si>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</si>
  <si>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</si>
  <si>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</si>
  <si>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</si>
  <si>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</si>
  <si>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</si>
  <si>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</si>
  <si>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</si>
  <si>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</si>
  <si>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</si>
  <si>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</si>
  <si>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</si>
  <si>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</si>
  <si>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</si>
  <si>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</si>
  <si>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</si>
  <si>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</si>
  <si>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</si>
  <si>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</si>
  <si>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</si>
  <si>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</si>
  <si>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</si>
  <si>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</si>
  <si>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</si>
  <si>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</si>
  <si>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</si>
  <si>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</si>
  <si>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</si>
  <si>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</si>
  <si>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</si>
  <si>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</si>
  <si>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</si>
  <si>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</si>
  <si>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</si>
  <si>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</si>
  <si>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</si>
  <si>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</si>
  <si>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</si>
  <si>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</si>
  <si>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</si>
  <si>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</si>
  <si>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</si>
  <si>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</si>
  <si>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</si>
  <si>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</si>
  <si>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</si>
  <si>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</si>
  <si>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</si>
  <si>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</si>
  <si>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</si>
  <si>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</si>
  <si>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</si>
  <si>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</si>
  <si>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</si>
  <si>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</si>
  <si>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</si>
  <si>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</si>
  <si>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</si>
  <si>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</si>
  <si>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</si>
  <si>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</si>
  <si>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</si>
  <si>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</si>
  <si>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</si>
  <si>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</si>
  <si>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</si>
  <si>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</si>
  <si>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</si>
  <si>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</si>
  <si>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</si>
  <si>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</si>
  <si>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</si>
  <si>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</si>
  <si>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</si>
  <si>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</si>
  <si>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</si>
  <si>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</si>
  <si>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</si>
  <si>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</si>
  <si>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</si>
  <si>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</si>
  <si>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</si>
  <si>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</si>
  <si>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</si>
  <si>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</si>
  <si>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</si>
  <si>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</si>
  <si>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</si>
  <si>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</si>
  <si>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</si>
  <si>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</si>
  <si>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</si>
  <si>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</si>
  <si>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</si>
  <si>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</si>
  <si>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</si>
  <si>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</si>
  <si>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</si>
  <si>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</si>
  <si>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</si>
  <si>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</si>
  <si>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</si>
  <si>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</si>
  <si>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</si>
  <si>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</si>
  <si>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</si>
  <si>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</si>
  <si>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</si>
  <si>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</si>
  <si>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</si>
  <si>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</si>
  <si>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</si>
  <si>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</si>
  <si>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</si>
  <si>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</si>
  <si>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</si>
  <si>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</si>
  <si>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</si>
  <si>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</si>
  <si>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</si>
  <si>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</si>
  <si>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</si>
  <si>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</si>
  <si>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</si>
  <si>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</si>
  <si>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</si>
  <si>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</si>
  <si>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</si>
  <si>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</si>
  <si>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</si>
  <si>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</si>
  <si>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</si>
  <si>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</si>
  <si>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</si>
  <si>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</si>
  <si>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</si>
  <si>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</si>
  <si>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</si>
  <si>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</si>
  <si>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</si>
  <si>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</si>
  <si>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</si>
  <si>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</si>
  <si>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</si>
  <si>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</si>
  <si>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</si>
  <si>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</si>
  <si>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</si>
  <si>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</si>
  <si>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</si>
  <si>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</si>
  <si>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</si>
  <si>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</si>
  <si>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</si>
  <si>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</si>
  <si>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</si>
  <si>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</si>
  <si>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</si>
  <si>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</si>
  <si>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</si>
  <si>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</si>
  <si>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</si>
  <si>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</si>
  <si>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</si>
  <si>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</si>
  <si>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</si>
  <si>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</si>
  <si>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</si>
  <si>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</si>
  <si>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</si>
  <si>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</si>
  <si>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</si>
  <si>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</si>
  <si>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</si>
  <si>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</si>
  <si>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</si>
  <si>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</si>
  <si>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</si>
  <si>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</si>
  <si>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</si>
  <si>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</si>
  <si>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</si>
  <si>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</si>
  <si>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</si>
  <si>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</si>
  <si>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</si>
  <si>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</si>
  <si>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</si>
  <si>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</si>
  <si>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</si>
  <si>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</si>
  <si>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</si>
  <si>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</si>
  <si>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</si>
  <si>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</si>
  <si>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</si>
  <si>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</si>
  <si>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</si>
  <si>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</si>
  <si>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</si>
  <si>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</si>
  <si>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</si>
  <si>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</si>
  <si>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</si>
  <si>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</si>
  <si>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</si>
  <si>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</si>
  <si>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</si>
  <si>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</si>
  <si>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</si>
  <si>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</si>
  <si>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</si>
  <si>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</si>
  <si>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</si>
  <si>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</si>
  <si>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</si>
  <si>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</si>
  <si>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</si>
  <si>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</si>
  <si>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</si>
  <si>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</si>
  <si>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</si>
  <si>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</si>
  <si>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</si>
  <si>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</si>
  <si>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</si>
  <si>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</si>
  <si>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</si>
  <si>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</si>
  <si>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</si>
  <si>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</si>
  <si>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</si>
  <si>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</si>
  <si>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</si>
  <si>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</si>
  <si>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</si>
  <si>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</si>
  <si>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</si>
  <si>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</si>
  <si>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</si>
  <si>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</si>
  <si>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</si>
  <si>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</si>
  <si>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</si>
  <si>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</si>
  <si>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</si>
  <si>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</si>
  <si>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</si>
  <si>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</si>
  <si>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</si>
  <si>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</si>
  <si>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</si>
  <si>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</si>
  <si>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</si>
  <si>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</si>
  <si>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</si>
  <si>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</si>
  <si>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</si>
  <si>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</si>
  <si>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</si>
  <si>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</si>
  <si>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</si>
  <si>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</si>
  <si>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</si>
  <si>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</si>
  <si>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</si>
  <si>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</si>
  <si>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</si>
  <si>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</si>
  <si>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</si>
  <si>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</si>
  <si>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</si>
  <si>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</si>
  <si>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</si>
  <si>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</si>
  <si>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</si>
  <si>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</si>
  <si>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</si>
  <si>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</si>
  <si>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</si>
  <si>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</si>
  <si>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</si>
  <si>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</si>
  <si>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</si>
  <si>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</si>
  <si>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</si>
  <si>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</si>
  <si>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</si>
  <si>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</si>
  <si>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</si>
  <si>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</si>
  <si>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</si>
  <si>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</si>
  <si>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</si>
  <si>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</si>
  <si>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</si>
  <si>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</si>
  <si>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</si>
  <si>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</si>
  <si>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</si>
  <si>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</si>
  <si>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</si>
  <si>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</si>
  <si>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</si>
  <si>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</si>
  <si>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</si>
  <si>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</si>
  <si>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</si>
  <si>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</si>
  <si>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</si>
  <si>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</si>
  <si>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</si>
  <si>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</si>
  <si>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</si>
  <si>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</si>
  <si>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</si>
  <si>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</si>
  <si>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</si>
  <si>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</si>
  <si>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</si>
  <si>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</si>
  <si>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</si>
  <si>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</si>
  <si>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</si>
  <si>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</si>
  <si>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</si>
  <si>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</si>
  <si>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</si>
  <si>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</si>
  <si>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</si>
  <si>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</si>
  <si>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</si>
  <si>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</si>
  <si>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</si>
  <si>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</si>
  <si>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</si>
  <si>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</si>
  <si>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</si>
  <si>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</si>
  <si>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</si>
  <si>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</si>
  <si>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</si>
  <si>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</si>
  <si>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</si>
  <si>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</si>
  <si>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</si>
  <si>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</si>
  <si>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</si>
  <si>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</si>
  <si>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</si>
  <si>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</si>
  <si>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</si>
  <si>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</si>
  <si>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</si>
  <si>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</si>
  <si>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</si>
  <si>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</si>
  <si>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</si>
  <si>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</si>
  <si>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</si>
  <si>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</si>
  <si>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</si>
  <si>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</si>
  <si>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</si>
  <si>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</si>
  <si>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</si>
  <si>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</si>
  <si>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</si>
  <si>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</si>
  <si>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</si>
  <si>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</si>
  <si>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</si>
  <si>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</si>
  <si>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</si>
  <si>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</si>
  <si>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</si>
  <si>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</si>
  <si>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</si>
  <si>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</si>
  <si>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</si>
  <si>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</si>
  <si>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</si>
  <si>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</si>
  <si>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</si>
  <si>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</si>
  <si>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</si>
  <si>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</si>
  <si>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</si>
  <si>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</si>
  <si>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</si>
  <si>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</si>
  <si>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</si>
  <si>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</si>
  <si>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</si>
  <si>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</si>
  <si>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</si>
  <si>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</si>
  <si>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</si>
  <si>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</si>
  <si>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</si>
  <si>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</si>
  <si>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</si>
  <si>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</si>
  <si>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</si>
  <si>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</si>
  <si>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</si>
  <si>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</si>
  <si>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</si>
  <si>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</si>
  <si>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</si>
  <si>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</si>
  <si>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</si>
  <si>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</si>
  <si>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</si>
  <si>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</si>
  <si>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</si>
  <si>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</si>
  <si>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</si>
  <si>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</si>
  <si>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</si>
  <si>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</si>
  <si>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</si>
  <si>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</si>
  <si>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</si>
  <si>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</si>
  <si>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</si>
  <si>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</si>
  <si>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</si>
  <si>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</si>
  <si>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</si>
  <si>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</si>
  <si>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</si>
  <si>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</si>
  <si>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</si>
  <si>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</si>
  <si>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</si>
  <si>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</si>
  <si>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</si>
  <si>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</si>
  <si>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</si>
  <si>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</si>
  <si>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</si>
  <si>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</si>
  <si>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</si>
  <si>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</si>
  <si>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</si>
  <si>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</si>
  <si>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</si>
  <si>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</si>
  <si>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</si>
  <si>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</si>
  <si>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</si>
  <si>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</si>
  <si>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</si>
  <si>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</si>
  <si>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</si>
  <si>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</si>
  <si>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</si>
  <si>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</si>
  <si>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</si>
  <si>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</si>
  <si>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</si>
  <si>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</si>
  <si>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</si>
  <si>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</si>
  <si>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</si>
  <si>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</si>
  <si>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</si>
  <si>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</si>
  <si>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</si>
  <si>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</si>
  <si>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</si>
  <si>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</si>
  <si>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</si>
  <si>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</si>
  <si>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</si>
  <si>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</si>
  <si>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</si>
  <si>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</si>
  <si>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</si>
  <si>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</si>
  <si>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</si>
  <si>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</si>
  <si>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</si>
  <si>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</si>
  <si>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</si>
  <si>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</si>
  <si>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</si>
  <si>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</si>
  <si>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</si>
  <si>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</si>
  <si>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</si>
  <si>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</si>
  <si>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</si>
  <si>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</si>
  <si>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</si>
  <si>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</si>
  <si>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</si>
  <si>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</si>
  <si>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</si>
  <si>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</si>
  <si>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</si>
  <si>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</si>
  <si>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</si>
  <si>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</si>
  <si>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</si>
  <si>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</si>
  <si>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</si>
  <si>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</si>
  <si>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</si>
  <si>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</si>
  <si>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</si>
  <si>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</si>
  <si>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</si>
  <si>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</si>
  <si>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</si>
  <si>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</si>
  <si>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</si>
  <si>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</si>
  <si>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</si>
  <si>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</si>
  <si>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</si>
  <si>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</si>
  <si>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</si>
  <si>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</si>
  <si>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</si>
  <si>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</si>
  <si>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</si>
  <si>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</si>
  <si>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</si>
  <si>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</si>
  <si>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</si>
  <si>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</si>
  <si>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</si>
  <si>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</si>
  <si>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</si>
  <si>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</si>
  <si>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</si>
  <si>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</si>
  <si>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</si>
  <si>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</si>
  <si>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</si>
  <si>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</si>
  <si>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</si>
  <si>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</si>
  <si>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</si>
  <si>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</si>
  <si>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</si>
  <si>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</si>
  <si>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</si>
  <si>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</si>
  <si>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</si>
  <si>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</si>
  <si>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</si>
  <si>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</si>
  <si>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</si>
  <si>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</si>
  <si>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</si>
  <si>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</si>
  <si>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</si>
  <si>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</si>
  <si>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</si>
  <si>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</si>
  <si>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</si>
  <si>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</si>
  <si>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</si>
  <si>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</si>
  <si>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</si>
  <si>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</si>
  <si>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</si>
  <si>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</si>
  <si>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</si>
  <si>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</si>
  <si>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</si>
  <si>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</si>
  <si>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</si>
  <si>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</si>
  <si>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</si>
  <si>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</si>
  <si>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</si>
  <si>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</si>
  <si>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</si>
  <si>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</si>
  <si>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</si>
  <si>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</si>
  <si>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</si>
  <si>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</si>
  <si>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</si>
  <si>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</si>
  <si>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</si>
  <si>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</si>
  <si>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</si>
  <si>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</si>
  <si>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</si>
  <si>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</si>
  <si>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</si>
  <si>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</si>
  <si>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</si>
  <si>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</si>
  <si>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</si>
  <si>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</si>
  <si>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</si>
  <si>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</si>
  <si>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</si>
  <si>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</si>
  <si>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</si>
  <si>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</si>
  <si>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</si>
  <si>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</si>
  <si>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</si>
  <si>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</si>
  <si>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</si>
  <si>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</si>
  <si>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</si>
  <si>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</si>
  <si>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</si>
  <si>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</si>
  <si>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</si>
  <si>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</si>
  <si>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</si>
  <si>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</si>
  <si>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</si>
  <si>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</si>
  <si>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</si>
  <si>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</si>
  <si>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</si>
  <si>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</si>
  <si>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</si>
  <si>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</si>
  <si>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</si>
  <si>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</si>
  <si>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</si>
  <si>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</si>
  <si>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</si>
  <si>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</si>
  <si>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</si>
  <si>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</si>
  <si>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</si>
  <si>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</si>
  <si>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</si>
  <si>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</si>
  <si>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</si>
  <si>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</si>
  <si>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</si>
  <si>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</si>
  <si>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</si>
  <si>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</si>
  <si>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</si>
  <si>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</si>
  <si>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</si>
  <si>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</si>
  <si>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</si>
  <si>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</si>
  <si>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</si>
  <si>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</si>
  <si>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</si>
  <si>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</si>
  <si>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</si>
  <si>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</si>
  <si>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</si>
  <si>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</si>
  <si>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</si>
  <si>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</si>
  <si>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</si>
  <si>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</si>
  <si>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</si>
  <si>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</si>
  <si>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</si>
  <si>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</si>
  <si>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</si>
  <si>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</si>
  <si>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</si>
  <si>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</si>
  <si>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</si>
  <si>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</si>
  <si>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</si>
  <si>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</si>
  <si>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</si>
  <si>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</si>
  <si>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</si>
  <si>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</si>
  <si>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</si>
  <si>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</si>
  <si>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</si>
  <si>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</si>
  <si>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</si>
  <si>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</si>
  <si>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</si>
  <si>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</si>
  <si>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</si>
  <si>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</si>
  <si>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</si>
  <si>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</si>
  <si>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</si>
  <si>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</si>
  <si>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</si>
  <si>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</si>
  <si>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</si>
  <si>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</si>
  <si>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</si>
  <si>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</si>
  <si>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</si>
  <si>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</si>
  <si>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</si>
  <si>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</si>
  <si>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</si>
  <si>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</si>
  <si>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</si>
  <si>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</si>
  <si>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</si>
  <si>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</si>
  <si>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</si>
  <si>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</si>
  <si>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</si>
  <si>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</si>
  <si>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</si>
  <si>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</si>
  <si>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</si>
  <si>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</si>
  <si>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</si>
  <si>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</si>
  <si>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</si>
  <si>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</si>
  <si>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</si>
  <si>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</si>
  <si>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</si>
  <si>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</si>
  <si>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</si>
  <si>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</si>
  <si>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</si>
  <si>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</si>
  <si>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</si>
  <si>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</si>
  <si>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</si>
  <si>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</si>
  <si>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</si>
  <si>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</si>
  <si>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</si>
  <si>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</si>
  <si>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</si>
  <si>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</si>
  <si>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</si>
  <si>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</si>
  <si>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</si>
  <si>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</si>
  <si>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</si>
  <si>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</si>
  <si>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</si>
  <si>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</si>
  <si>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</si>
  <si>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</si>
  <si>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</si>
  <si>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</si>
  <si>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</si>
  <si>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</si>
  <si>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</si>
  <si>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</si>
  <si>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</si>
  <si>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</si>
  <si>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</si>
  <si>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</si>
  <si>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</si>
  <si>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</si>
  <si>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</si>
  <si>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</si>
  <si>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</si>
  <si>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</si>
  <si>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</si>
  <si>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</si>
  <si>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</si>
  <si>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</si>
  <si>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</si>
  <si>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</si>
  <si>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</si>
  <si>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</si>
  <si>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</si>
  <si>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</si>
  <si>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</si>
  <si>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</si>
  <si>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</si>
  <si>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</si>
  <si>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</si>
  <si>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</si>
  <si>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</si>
  <si>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</si>
  <si>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</si>
  <si>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</si>
  <si>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</si>
  <si>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</si>
  <si>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</si>
  <si>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</si>
  <si>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</si>
  <si>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</si>
  <si>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</si>
  <si>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</si>
  <si>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</si>
  <si>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</si>
  <si>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</si>
  <si>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</si>
  <si>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</si>
  <si>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</si>
  <si>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</si>
  <si>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</si>
  <si>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</si>
  <si>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</si>
  <si>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</si>
  <si>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</si>
  <si>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</si>
  <si>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</si>
  <si>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</si>
  <si>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</si>
  <si>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</si>
  <si>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</si>
  <si>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</si>
  <si>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</si>
  <si>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</si>
  <si>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</si>
  <si>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</si>
  <si>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</si>
  <si>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</si>
  <si>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</si>
  <si>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</si>
  <si>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</si>
  <si>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</si>
  <si>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</si>
  <si>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</si>
  <si>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</si>
  <si>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</si>
  <si>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</si>
  <si>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</si>
  <si>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</si>
  <si>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</si>
  <si>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</si>
  <si>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</si>
  <si>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</si>
  <si>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</si>
  <si>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</si>
  <si>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</si>
  <si>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</si>
  <si>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</si>
  <si>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</si>
  <si>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</si>
  <si>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</si>
  <si>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</si>
  <si>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</si>
  <si>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</si>
  <si>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</si>
  <si>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</si>
  <si>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</si>
  <si>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</si>
  <si>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</si>
  <si>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</si>
  <si>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</si>
  <si>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</si>
  <si>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</si>
  <si>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</si>
  <si>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</si>
  <si>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</si>
  <si>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</si>
  <si>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</si>
  <si>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</si>
  <si>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</si>
  <si>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</si>
  <si>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</si>
  <si>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</si>
  <si>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</si>
  <si>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</si>
  <si>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</si>
  <si>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</si>
  <si>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</si>
  <si>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</si>
  <si>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</si>
  <si>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</si>
  <si>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</si>
  <si>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</si>
  <si>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</si>
  <si>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</si>
  <si>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</si>
  <si>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</si>
  <si>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</si>
  <si>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</si>
  <si>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</si>
  <si>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</si>
  <si>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</si>
  <si>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</si>
  <si>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</si>
  <si>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</si>
  <si>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</si>
  <si>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</si>
  <si>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</si>
  <si>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</si>
  <si>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</si>
  <si>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</si>
  <si>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</si>
  <si>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</si>
  <si>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</si>
  <si>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</si>
  <si>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</si>
  <si>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</si>
  <si>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</si>
  <si>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</si>
  <si>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</si>
  <si>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</si>
  <si>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</si>
  <si>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</si>
  <si>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</si>
  <si>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</si>
  <si>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</si>
  <si>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</si>
  <si>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</si>
  <si>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</si>
  <si>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</si>
  <si>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</si>
  <si>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</si>
  <si>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</si>
  <si>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</si>
  <si>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</si>
  <si>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</si>
  <si>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</si>
  <si>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</si>
  <si>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</si>
  <si>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</si>
  <si>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</si>
  <si>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</si>
  <si>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</si>
  <si>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</si>
  <si>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</si>
  <si>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</si>
  <si>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</si>
  <si>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</si>
  <si>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</si>
  <si>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</si>
  <si>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</si>
  <si>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</si>
  <si>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</si>
  <si>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</si>
  <si>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</si>
  <si>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</si>
  <si>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</si>
  <si>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</si>
  <si>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</si>
  <si>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</si>
  <si>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</si>
  <si>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</si>
  <si>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</si>
  <si>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</si>
  <si>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</si>
  <si>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</si>
  <si>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</si>
  <si>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</si>
  <si>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</si>
  <si>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</si>
  <si>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</si>
  <si>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</si>
  <si>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</si>
  <si>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</si>
  <si>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</si>
  <si>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</si>
  <si>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</si>
  <si>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</si>
  <si>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</si>
  <si>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</si>
  <si>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</si>
  <si>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</si>
  <si>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</si>
  <si>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</si>
  <si>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</si>
  <si>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</si>
  <si>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</si>
  <si>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</si>
  <si>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</si>
  <si>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</si>
  <si>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</si>
  <si>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</si>
  <si>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</si>
  <si>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</si>
  <si>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</si>
  <si>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</si>
  <si>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</si>
  <si>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</si>
  <si>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</si>
  <si>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</si>
  <si>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</si>
  <si>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</si>
  <si>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</si>
  <si>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</si>
  <si>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</si>
  <si>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</si>
  <si>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</si>
  <si>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</si>
  <si>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</si>
  <si>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</si>
  <si>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</si>
  <si>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</si>
  <si>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</si>
  <si>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</si>
  <si>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</si>
  <si>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</si>
  <si>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</si>
  <si>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</si>
  <si>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</si>
  <si>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</si>
  <si>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</si>
  <si>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</si>
  <si>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</si>
  <si>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</si>
  <si>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</si>
  <si>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</si>
  <si>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</si>
  <si>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</si>
  <si>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</si>
  <si>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</si>
  <si>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</si>
  <si>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</si>
  <si>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</si>
  <si>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</si>
  <si>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</si>
  <si>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</si>
  <si>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</si>
  <si>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</si>
  <si>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</si>
  <si>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</si>
  <si>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</si>
  <si>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</si>
  <si>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</si>
  <si>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</si>
  <si>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</si>
  <si>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</si>
  <si>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</si>
  <si>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</si>
  <si>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</si>
  <si>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</si>
  <si>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</si>
  <si>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</si>
  <si>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</si>
  <si>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</si>
  <si>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</si>
  <si>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</si>
  <si>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</si>
  <si>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</si>
  <si>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</si>
  <si>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</si>
  <si>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</si>
  <si>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</si>
  <si>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</si>
  <si>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</si>
  <si>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</si>
  <si>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</si>
  <si>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</si>
  <si>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</si>
  <si>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</si>
  <si>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</si>
  <si>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</si>
  <si>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</si>
  <si>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</si>
  <si>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</si>
  <si>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</si>
  <si>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</si>
  <si>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</si>
  <si>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</si>
  <si>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</si>
  <si>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</si>
  <si>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</si>
  <si>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</si>
  <si>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</si>
  <si>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</si>
  <si>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</si>
  <si>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</si>
  <si>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</si>
  <si>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</si>
  <si>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</si>
  <si>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</si>
  <si>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</si>
  <si>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</si>
  <si>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</si>
  <si>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</si>
  <si>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</si>
  <si>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</si>
  <si>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</si>
  <si>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</si>
  <si>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</si>
  <si>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</si>
  <si>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</si>
  <si>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</si>
  <si>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</si>
  <si>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</si>
  <si>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</si>
  <si>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</si>
  <si>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</si>
  <si>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</si>
  <si>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</si>
  <si>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</si>
  <si>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</si>
  <si>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</si>
  <si>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</si>
  <si>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</si>
  <si>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</si>
  <si>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</si>
  <si>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</si>
  <si>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</si>
  <si>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</si>
  <si>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</si>
  <si>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</si>
  <si>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</si>
  <si>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</si>
  <si>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</si>
  <si>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</si>
  <si>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</si>
  <si>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</si>
  <si>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</si>
  <si>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</si>
  <si>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</si>
  <si>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</si>
  <si>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</si>
  <si>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</si>
  <si>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</si>
  <si>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</si>
  <si>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</si>
  <si>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</si>
  <si>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</si>
  <si>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</si>
  <si>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</si>
  <si>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</si>
  <si>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</si>
  <si>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</si>
  <si>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</si>
  <si>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</si>
  <si>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</si>
  <si>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</si>
  <si>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</si>
  <si>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</si>
  <si>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</si>
  <si>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</si>
  <si>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</si>
  <si>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</si>
  <si>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</si>
  <si>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</si>
  <si>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</si>
  <si>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</si>
  <si>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</si>
  <si>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</si>
  <si>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</si>
  <si>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</si>
  <si>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</si>
  <si>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</si>
  <si>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</si>
  <si>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</si>
  <si>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</si>
  <si>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</si>
  <si>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</si>
  <si>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</si>
  <si>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</si>
  <si>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</si>
  <si>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</si>
  <si>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</si>
  <si>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</si>
  <si>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</si>
  <si>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</si>
  <si>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</si>
  <si>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</si>
  <si>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</si>
  <si>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</si>
  <si>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</si>
  <si>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</si>
  <si>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</si>
  <si>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</si>
  <si>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</si>
  <si>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</si>
  <si>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</si>
  <si>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</si>
  <si>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</si>
  <si>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</si>
  <si>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</si>
  <si>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</si>
  <si>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</si>
  <si>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</si>
  <si>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</si>
  <si>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</si>
  <si>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</si>
  <si>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</si>
  <si>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</si>
  <si>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</si>
  <si>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</si>
  <si>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</si>
  <si>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</si>
  <si>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</si>
  <si>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</si>
  <si>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</si>
  <si>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</si>
  <si>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</si>
  <si>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</si>
  <si>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</si>
  <si>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</si>
  <si>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</si>
  <si>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</si>
  <si>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</si>
  <si>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</si>
  <si>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</si>
  <si>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</si>
  <si>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</si>
  <si>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</si>
  <si>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</si>
  <si>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</si>
  <si>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</si>
  <si>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</si>
  <si>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</si>
  <si>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</si>
  <si>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</si>
  <si>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</si>
  <si>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</si>
  <si>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</si>
  <si>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</si>
  <si>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</si>
  <si>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</si>
  <si>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</si>
  <si>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</si>
  <si>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</si>
  <si>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</si>
  <si>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</si>
  <si>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</si>
  <si>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</si>
  <si>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</si>
  <si>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</si>
  <si>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</si>
  <si>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</si>
  <si>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</si>
  <si>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</si>
  <si>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</si>
  <si>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</si>
  <si>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</si>
  <si>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</si>
  <si>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</si>
  <si>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</si>
  <si>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</si>
  <si>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</si>
  <si>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</si>
  <si>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</si>
  <si>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</si>
  <si>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</si>
  <si>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</si>
  <si>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</si>
  <si>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</si>
  <si>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</si>
  <si>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</si>
  <si>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</si>
  <si>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</si>
  <si>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</si>
  <si>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</si>
  <si>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</si>
  <si>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</si>
  <si>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</si>
  <si>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</si>
  <si>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</si>
  <si>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</si>
  <si>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</si>
  <si>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</si>
  <si>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</si>
  <si>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</si>
  <si>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</si>
  <si>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</si>
  <si>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</si>
  <si>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</si>
  <si>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</si>
  <si>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</si>
  <si>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</si>
  <si>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</si>
  <si>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</si>
  <si>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</si>
  <si>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</si>
  <si>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</si>
  <si>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</si>
  <si>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</si>
  <si>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</si>
  <si>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</si>
  <si>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</si>
  <si>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</si>
  <si>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</si>
  <si>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</si>
  <si>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</si>
  <si>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</si>
  <si>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</si>
  <si>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</si>
  <si>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</si>
  <si>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</si>
  <si>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</si>
  <si>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</si>
  <si>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</si>
  <si>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</si>
  <si>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</si>
  <si>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</si>
  <si>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</si>
  <si>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</si>
  <si>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</si>
  <si>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</si>
  <si>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</si>
  <si>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</si>
  <si>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</si>
  <si>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</si>
  <si>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</si>
  <si>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</si>
  <si>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</si>
  <si>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</si>
  <si>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</si>
  <si>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</si>
  <si>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</si>
  <si>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</si>
  <si>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</si>
  <si>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</si>
  <si>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</si>
  <si>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</si>
  <si>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</si>
  <si>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</si>
  <si>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</si>
  <si>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</si>
  <si>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</si>
  <si>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</si>
  <si>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</si>
  <si>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</si>
  <si>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</si>
  <si>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</si>
  <si>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</si>
  <si>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</si>
  <si>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</si>
  <si>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</si>
  <si>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</si>
  <si>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</si>
  <si>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</si>
  <si>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</si>
  <si>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</si>
  <si>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</si>
  <si>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</si>
  <si>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</si>
  <si>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</si>
  <si>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</si>
  <si>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</si>
  <si>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</si>
  <si>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</si>
  <si>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</si>
  <si>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</si>
  <si>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</si>
  <si>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</si>
  <si>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</si>
  <si>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</si>
  <si>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</si>
  <si>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</si>
  <si>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</si>
  <si>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</si>
  <si>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</si>
  <si>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</si>
  <si>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</si>
  <si>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</si>
  <si>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</si>
  <si>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</si>
  <si>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</si>
  <si>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</si>
  <si>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</si>
  <si>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</si>
  <si>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</si>
  <si>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</si>
  <si>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</si>
  <si>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</si>
  <si>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</si>
  <si>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</si>
  <si>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</si>
  <si>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</si>
  <si>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</si>
  <si>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</si>
  <si>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</si>
  <si>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</si>
  <si>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</si>
  <si>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</si>
  <si>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</si>
  <si>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</si>
  <si>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</si>
  <si>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</si>
  <si>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</si>
  <si>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</si>
  <si>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</si>
  <si>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</si>
  <si>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</si>
  <si>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</si>
  <si>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</si>
  <si>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</si>
  <si>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</si>
  <si>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</si>
  <si>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</si>
  <si>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</si>
  <si>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</si>
  <si>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</si>
  <si>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</si>
  <si>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</si>
  <si>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</si>
  <si>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</si>
  <si>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</si>
  <si>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</si>
  <si>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</si>
  <si>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</si>
  <si>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</si>
  <si>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</si>
  <si>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</si>
  <si>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</si>
  <si>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</si>
  <si>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</si>
  <si>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</si>
  <si>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</si>
  <si>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</si>
  <si>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</si>
  <si>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</si>
  <si>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</si>
  <si>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</si>
  <si>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</si>
  <si>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</si>
  <si>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</si>
  <si>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</si>
  <si>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</si>
  <si>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</si>
  <si>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</si>
  <si>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</si>
  <si>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</si>
  <si>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</si>
  <si>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</si>
  <si>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</si>
  <si>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</si>
  <si>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</si>
  <si>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</si>
  <si>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</si>
  <si>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</si>
  <si>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</si>
  <si>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</si>
  <si>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</si>
  <si>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</si>
  <si>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</si>
  <si>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</si>
  <si>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</si>
  <si>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</si>
  <si>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</si>
  <si>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</si>
  <si>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</si>
  <si>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</si>
  <si>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</si>
  <si>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</si>
  <si>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</si>
  <si>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</si>
  <si>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</si>
  <si>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</si>
  <si>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</si>
  <si>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</si>
  <si>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</si>
  <si>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</si>
  <si>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</si>
  <si>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</si>
  <si>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</si>
  <si>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</si>
  <si>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</si>
  <si>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</si>
  <si>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</si>
  <si>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</si>
  <si>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</si>
  <si>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</si>
  <si>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</si>
  <si>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</si>
  <si>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</si>
  <si>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</si>
  <si>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</si>
  <si>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</si>
  <si>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</si>
  <si>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</si>
  <si>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</si>
  <si>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</si>
  <si>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</si>
  <si>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</si>
  <si>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</si>
  <si>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</si>
  <si>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</si>
  <si>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</si>
  <si>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</si>
  <si>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</si>
  <si>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</si>
  <si>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</si>
  <si>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</si>
  <si>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</si>
  <si>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</si>
  <si>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</si>
  <si>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</si>
  <si>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</si>
  <si>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</si>
  <si>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</si>
  <si>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</si>
  <si>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</si>
  <si>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</si>
  <si>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</si>
  <si>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</si>
  <si>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</si>
  <si>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</si>
  <si>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</si>
  <si>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</si>
  <si>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</si>
  <si>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</si>
  <si>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</si>
  <si>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</si>
  <si>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</si>
  <si>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</si>
  <si>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</si>
  <si>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</si>
  <si>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</si>
  <si>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</si>
  <si>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</si>
  <si>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</si>
  <si>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</si>
  <si>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</si>
  <si>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</si>
  <si>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</si>
  <si>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</si>
  <si>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</si>
  <si>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</si>
  <si>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</si>
  <si>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</si>
  <si>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</si>
  <si>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</si>
  <si>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</si>
  <si>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</si>
  <si>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</si>
  <si>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</si>
  <si>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</si>
  <si>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</si>
  <si>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</si>
  <si>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</si>
  <si>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</si>
  <si>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</si>
  <si>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</si>
  <si>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</si>
  <si>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</si>
  <si>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</si>
  <si>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</si>
  <si>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</si>
  <si>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</si>
  <si>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</si>
  <si>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</si>
  <si>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</si>
  <si>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</si>
  <si>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</si>
  <si>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</si>
  <si>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</si>
  <si>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</si>
  <si>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</si>
  <si>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</si>
  <si>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</si>
  <si>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</si>
  <si>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</si>
  <si>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</si>
  <si>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</si>
  <si>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</si>
  <si>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</si>
  <si>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</si>
  <si>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</si>
  <si>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</si>
  <si>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</si>
  <si>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</si>
  <si>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</si>
  <si>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</si>
  <si>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</si>
  <si>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</si>
  <si>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</si>
  <si>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</si>
  <si>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</si>
  <si>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</si>
  <si>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</si>
  <si>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</si>
  <si>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</si>
  <si>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</si>
  <si>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</si>
  <si>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</si>
  <si>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</si>
  <si>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</si>
  <si>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</si>
  <si>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</si>
  <si>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</si>
  <si>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</si>
  <si>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</si>
  <si>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</si>
  <si>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</si>
  <si>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</si>
  <si>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</si>
  <si>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</si>
  <si>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</si>
  <si>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</si>
  <si>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</si>
  <si>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</si>
  <si>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</si>
  <si>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</si>
  <si>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</si>
  <si>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</si>
  <si>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</si>
  <si>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</si>
  <si>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</si>
  <si>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</si>
  <si>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</si>
  <si>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</si>
  <si>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</si>
  <si>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</si>
  <si>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</si>
  <si>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</si>
  <si>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</si>
  <si>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</si>
  <si>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</si>
  <si>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</si>
  <si>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</si>
  <si>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</si>
  <si>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</si>
  <si>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</si>
  <si>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</si>
  <si>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</si>
  <si>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</si>
  <si>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</si>
  <si>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</si>
  <si>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</si>
  <si>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</si>
  <si>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</si>
  <si>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</si>
  <si>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</si>
  <si>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</si>
  <si>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</si>
  <si>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</si>
  <si>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</si>
  <si>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</si>
  <si>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</si>
  <si>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</si>
  <si>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</si>
  <si>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</si>
  <si>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</si>
  <si>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</si>
  <si>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</si>
  <si>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</si>
  <si>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</si>
  <si>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</si>
  <si>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</si>
  <si>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</si>
  <si>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</si>
  <si>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</si>
  <si>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</si>
  <si>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</si>
  <si>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</si>
  <si>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</si>
  <si>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</si>
  <si>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</si>
  <si>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</si>
  <si>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</si>
  <si>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</si>
  <si>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</si>
  <si>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</si>
  <si>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</si>
  <si>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</si>
  <si>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</si>
  <si>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</si>
  <si>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</si>
  <si>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</si>
  <si>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</si>
  <si>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</si>
  <si>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</si>
  <si>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</si>
  <si>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</si>
  <si>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</si>
  <si>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</si>
  <si>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</si>
  <si>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</si>
  <si>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</si>
  <si>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</si>
  <si>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</si>
  <si>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</si>
  <si>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</si>
  <si>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</si>
  <si>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</si>
  <si>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</si>
  <si>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</si>
  <si>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</si>
  <si>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</si>
  <si>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</si>
  <si>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</si>
  <si>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</si>
  <si>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</si>
  <si>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</si>
  <si>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</si>
  <si>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</si>
  <si>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</si>
  <si>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</si>
  <si>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</si>
  <si>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</si>
  <si>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</si>
  <si>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</si>
  <si>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</si>
  <si>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</si>
  <si>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</si>
  <si>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</si>
  <si>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</si>
  <si>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</si>
  <si>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</si>
  <si>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</si>
  <si>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</si>
  <si>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</si>
  <si>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</si>
  <si>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</si>
  <si>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</si>
  <si>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</si>
  <si>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</si>
  <si>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</si>
  <si>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</si>
  <si>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</si>
  <si>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</si>
  <si>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</si>
  <si>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</si>
  <si>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</si>
  <si>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</si>
  <si>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</si>
  <si>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</si>
  <si>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</si>
  <si>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</si>
  <si>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</si>
  <si>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</si>
  <si>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</si>
  <si>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</si>
  <si>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</si>
  <si>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</si>
  <si>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</si>
  <si>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</si>
  <si>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</si>
  <si>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</si>
  <si>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</si>
  <si>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</si>
  <si>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</si>
  <si>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</si>
  <si>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</si>
  <si>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</si>
  <si>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</si>
  <si>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</si>
  <si>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</si>
  <si>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</si>
  <si>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</si>
  <si>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</si>
  <si>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</si>
  <si>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</si>
  <si>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</si>
  <si>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</si>
  <si>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</si>
  <si>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</si>
  <si>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</si>
  <si>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</si>
  <si>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</si>
  <si>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</si>
  <si>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</si>
  <si>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</si>
  <si>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</si>
  <si>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</si>
  <si>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</si>
  <si>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</si>
  <si>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</si>
  <si>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</si>
  <si>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</si>
  <si>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</si>
  <si>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</si>
  <si>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</si>
  <si>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</si>
  <si>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</si>
  <si>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</si>
  <si>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</si>
  <si>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</si>
  <si>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</si>
  <si>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</si>
  <si>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</si>
  <si>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</si>
  <si>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</si>
  <si>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</si>
  <si>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</si>
  <si>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</si>
  <si>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</si>
  <si>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</si>
  <si>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</si>
  <si>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</si>
  <si>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</si>
  <si>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</si>
  <si>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</si>
  <si>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</si>
  <si>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</si>
  <si>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</si>
  <si>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</si>
  <si>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</si>
  <si>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</si>
  <si>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</si>
  <si>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</si>
  <si>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</si>
  <si>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</si>
  <si>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</si>
  <si>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</si>
  <si>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</si>
  <si>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</si>
  <si>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</si>
  <si>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</si>
  <si>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</si>
  <si>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</si>
  <si>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</si>
  <si>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</si>
  <si>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</si>
  <si>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</si>
  <si>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</si>
  <si>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</si>
  <si>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</si>
  <si>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</si>
  <si>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</si>
  <si>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</si>
  <si>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</si>
  <si>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</si>
  <si>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</si>
  <si>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</si>
  <si>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</si>
  <si>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</si>
  <si>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</si>
  <si>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</si>
  <si>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</si>
  <si>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</si>
  <si>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</si>
  <si>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</si>
  <si>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</si>
  <si>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</si>
  <si>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</si>
  <si>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</si>
  <si>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</si>
  <si>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</si>
  <si>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</si>
  <si>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</si>
  <si>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</si>
  <si>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</si>
  <si>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</si>
  <si>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</si>
  <si>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</si>
  <si>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</si>
  <si>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</si>
  <si>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</si>
  <si>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</si>
  <si>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</si>
  <si>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</si>
  <si>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</si>
  <si>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</si>
  <si>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</si>
  <si>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</si>
  <si>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</si>
  <si>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</si>
  <si>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</si>
  <si>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</si>
  <si>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</si>
  <si>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</si>
  <si>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</si>
  <si>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</si>
  <si>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</si>
  <si>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</si>
  <si>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</si>
  <si>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</si>
  <si>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</si>
  <si>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</si>
  <si>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</si>
  <si>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</si>
  <si>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</si>
  <si>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</si>
  <si>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</si>
  <si>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</si>
  <si>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</si>
  <si>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</si>
  <si>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</si>
  <si>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</si>
  <si>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</si>
  <si>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</si>
  <si>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</si>
  <si>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</si>
  <si>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</si>
  <si>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</si>
  <si>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</si>
  <si>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</si>
  <si>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</si>
  <si>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</si>
  <si>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</si>
  <si>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</si>
  <si>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</si>
  <si>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</si>
  <si>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</si>
  <si>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</si>
  <si>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</si>
  <si>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</si>
  <si>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</si>
  <si>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</si>
  <si>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</si>
  <si>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</si>
  <si>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</si>
  <si>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</si>
  <si>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</si>
  <si>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</si>
  <si>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</si>
  <si>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</si>
  <si>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</si>
  <si>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</si>
  <si>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</si>
  <si>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</si>
  <si>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</si>
  <si>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</si>
  <si>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</si>
  <si>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</si>
  <si>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</si>
  <si>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</si>
  <si>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</si>
  <si>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</si>
  <si>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</si>
  <si>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</si>
  <si>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</si>
  <si>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</si>
  <si>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</si>
  <si>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</si>
  <si>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</si>
  <si>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</si>
  <si>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</si>
  <si>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</si>
  <si>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</si>
  <si>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</si>
  <si>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</si>
  <si>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</si>
  <si>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</si>
  <si>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</si>
  <si>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</si>
  <si>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</si>
  <si>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</si>
  <si>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</si>
  <si>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</si>
  <si>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</si>
  <si>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</si>
  <si>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</si>
  <si>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</si>
  <si>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</si>
  <si>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</si>
  <si>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</si>
  <si>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</si>
  <si>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</si>
  <si>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</si>
  <si>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</si>
  <si>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</si>
  <si>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</si>
  <si>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</si>
  <si>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</si>
  <si>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</si>
  <si>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</si>
  <si>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</si>
  <si>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</si>
  <si>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</si>
  <si>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</si>
  <si>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</si>
  <si>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</si>
  <si>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</si>
  <si>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</si>
  <si>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</si>
  <si>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</si>
  <si>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</si>
  <si>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</si>
  <si>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</si>
  <si>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</si>
  <si>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</si>
  <si>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</si>
  <si>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</si>
  <si>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</si>
  <si>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</si>
  <si>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</si>
  <si>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</si>
  <si>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</si>
  <si>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</si>
  <si>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</si>
  <si>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</si>
  <si>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</si>
  <si>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</si>
  <si>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</si>
  <si>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</si>
  <si>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</si>
  <si>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</si>
  <si>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</si>
  <si>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</si>
  <si>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</si>
  <si>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</si>
  <si>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</si>
  <si>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</si>
  <si>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</si>
  <si>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</si>
  <si>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</si>
  <si>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</si>
  <si>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</si>
  <si>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</si>
  <si>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</si>
  <si>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</si>
  <si>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</si>
  <si>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</si>
  <si>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</si>
  <si>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</si>
  <si>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</si>
  <si>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</si>
  <si>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</si>
  <si>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</si>
  <si>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</si>
  <si>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</si>
  <si>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</si>
  <si>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</si>
  <si>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</si>
  <si>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</si>
  <si>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</si>
  <si>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</si>
  <si>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</si>
  <si>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</si>
  <si>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</si>
  <si>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</si>
  <si>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</si>
  <si>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</si>
  <si>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</si>
  <si>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</si>
  <si>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</si>
  <si>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</si>
  <si>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</si>
  <si>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</si>
  <si>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</si>
  <si>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</si>
  <si>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</si>
  <si>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</si>
  <si>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</si>
  <si>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</si>
  <si>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</si>
  <si>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</si>
  <si>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</si>
  <si>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</si>
  <si>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</si>
  <si>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</si>
  <si>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</si>
  <si>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</si>
  <si>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</si>
  <si>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</si>
  <si>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</si>
  <si>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</si>
  <si>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</si>
  <si>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</si>
  <si>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</si>
  <si>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</si>
  <si>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</si>
  <si>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</si>
  <si>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</si>
  <si>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</si>
  <si>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</si>
  <si>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</si>
  <si>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</si>
  <si>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</si>
  <si>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</si>
  <si>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</si>
  <si>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</si>
  <si>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</si>
  <si>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</si>
  <si>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</si>
  <si>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</si>
  <si>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</si>
  <si>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</si>
  <si>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</si>
  <si>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</si>
  <si>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</si>
  <si>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</si>
  <si>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</si>
  <si>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</si>
  <si>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</si>
  <si>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</si>
  <si>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</si>
  <si>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</si>
  <si>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</si>
  <si>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</si>
  <si>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</si>
  <si>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</si>
  <si>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</si>
  <si>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</si>
  <si>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</si>
  <si>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</si>
  <si>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</si>
  <si>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</si>
  <si>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</si>
  <si>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</si>
  <si>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</si>
  <si>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</si>
  <si>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</si>
  <si>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</si>
  <si>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</si>
  <si>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</si>
  <si>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</si>
  <si>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</si>
  <si>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</si>
  <si>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</si>
  <si>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</si>
  <si>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</si>
  <si>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</si>
  <si>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</si>
  <si>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</si>
  <si>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</si>
  <si>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</si>
  <si>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</si>
  <si>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</si>
  <si>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</si>
  <si>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</si>
  <si>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</si>
  <si>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</si>
  <si>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</si>
  <si>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</si>
  <si>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</si>
  <si>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</si>
  <si>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</si>
  <si>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</si>
  <si>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</si>
  <si>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</si>
  <si>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</si>
  <si>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</si>
  <si>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</si>
  <si>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</si>
  <si>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</si>
  <si>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</si>
  <si>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</si>
  <si>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</si>
  <si>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</si>
  <si>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</si>
  <si>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</si>
  <si>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</si>
  <si>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</si>
  <si>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</si>
  <si>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</si>
  <si>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</si>
  <si>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</si>
  <si>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</si>
  <si>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</si>
  <si>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</si>
  <si>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</si>
  <si>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</si>
  <si>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</si>
  <si>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</si>
  <si>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</si>
  <si>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</si>
  <si>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</si>
  <si>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</si>
  <si>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</si>
  <si>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</si>
  <si>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</si>
  <si>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</si>
  <si>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</si>
  <si>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</si>
  <si>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</si>
  <si>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</si>
  <si>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</si>
  <si>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</si>
  <si>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</si>
  <si>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</si>
  <si>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</si>
  <si>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</si>
  <si>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</si>
  <si>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</si>
  <si>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</si>
  <si>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</si>
  <si>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</si>
  <si>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</si>
  <si>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</si>
  <si>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</si>
  <si>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</si>
  <si>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</si>
  <si>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</si>
  <si>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</si>
  <si>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</si>
  <si>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</si>
  <si>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</si>
  <si>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</si>
  <si>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</si>
  <si>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</si>
  <si>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</si>
  <si>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</si>
  <si>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</si>
  <si>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</si>
  <si>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</si>
  <si>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</si>
  <si>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</si>
  <si>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</si>
  <si>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</si>
  <si>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</si>
  <si>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</si>
  <si>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</si>
  <si>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</si>
  <si>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</si>
  <si>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</si>
  <si>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</si>
  <si>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</si>
  <si>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</si>
  <si>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</si>
  <si>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</si>
  <si>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</si>
  <si>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</si>
  <si>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</si>
  <si>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</si>
  <si>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</si>
  <si>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</si>
  <si>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</si>
  <si>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</si>
  <si>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</si>
  <si>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</si>
  <si>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</si>
  <si>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</si>
  <si>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</si>
  <si>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</si>
  <si>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</si>
  <si>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</si>
  <si>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</si>
  <si>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</si>
  <si>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</si>
  <si>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</si>
  <si>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</si>
  <si>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</si>
  <si>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</si>
  <si>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</si>
  <si>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</si>
  <si>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</si>
  <si>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</si>
  <si>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</si>
  <si>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</si>
  <si>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</si>
  <si>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</si>
  <si>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</si>
  <si>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</si>
  <si>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</si>
  <si>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</si>
  <si>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</si>
  <si>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</si>
  <si>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</si>
  <si>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</si>
  <si>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</si>
  <si>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</si>
  <si>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</si>
  <si>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</si>
  <si>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</si>
  <si>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</si>
  <si>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</si>
  <si>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</si>
  <si>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</si>
  <si>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</si>
  <si>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</si>
  <si>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</si>
  <si>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</si>
  <si>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</si>
  <si>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</si>
  <si>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</si>
  <si>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</si>
  <si>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</si>
  <si>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</si>
  <si>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</si>
  <si>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</si>
  <si>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</si>
  <si>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</si>
  <si>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</si>
  <si>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</si>
  <si>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</si>
  <si>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</si>
  <si>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</si>
  <si>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</si>
  <si>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</si>
  <si>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</si>
  <si>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</si>
  <si>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</si>
  <si>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</si>
  <si>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</si>
  <si>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</si>
  <si>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</si>
  <si>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</si>
  <si>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</si>
  <si>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</si>
  <si>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</si>
  <si>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</si>
  <si>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</si>
  <si>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</si>
  <si>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</si>
  <si>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</si>
  <si>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</si>
  <si>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</si>
  <si>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</si>
  <si>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</si>
  <si>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</si>
  <si>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</si>
  <si>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</si>
  <si>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</si>
  <si>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</si>
  <si>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</si>
  <si>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</si>
  <si>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</si>
  <si>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</si>
  <si>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</si>
  <si>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</si>
  <si>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</si>
  <si>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</si>
  <si>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</si>
  <si>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</si>
  <si>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</si>
  <si>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</si>
  <si>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</si>
  <si>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</si>
  <si>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</si>
  <si>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</si>
  <si>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</si>
  <si>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</si>
  <si>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</si>
  <si>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</si>
  <si>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</si>
  <si>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</si>
  <si>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</si>
  <si>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</si>
  <si>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</si>
  <si>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</si>
  <si>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</si>
  <si>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</si>
  <si>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</si>
  <si>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</si>
  <si>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</si>
  <si>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</si>
  <si>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</si>
  <si>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</si>
  <si>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</si>
  <si>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</si>
  <si>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</si>
  <si>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</si>
  <si>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</si>
  <si>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</si>
  <si>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</si>
  <si>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</si>
  <si>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</si>
  <si>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</si>
  <si>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</si>
  <si>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</si>
  <si>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</si>
  <si>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</si>
  <si>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</si>
  <si>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</si>
  <si>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</si>
  <si>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</si>
  <si>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</si>
  <si>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</si>
  <si>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</si>
  <si>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</si>
  <si>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</si>
  <si>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</si>
  <si>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</si>
  <si>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</si>
  <si>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</si>
  <si>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</si>
  <si>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</si>
  <si>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</si>
  <si>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</si>
  <si>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</si>
  <si>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</si>
  <si>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</si>
  <si>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</si>
  <si>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</si>
  <si>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</si>
  <si>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</si>
  <si>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</si>
  <si>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</si>
  <si>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</si>
  <si>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</si>
  <si>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</si>
  <si>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</si>
  <si>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</si>
  <si>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</si>
  <si>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</si>
  <si>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</si>
  <si>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</si>
  <si>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</si>
  <si>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</si>
  <si>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</si>
  <si>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</si>
  <si>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</si>
  <si>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</si>
  <si>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</si>
  <si>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</si>
  <si>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</si>
  <si>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</si>
  <si>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</si>
  <si>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</si>
  <si>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</si>
  <si>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</si>
  <si>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</si>
  <si>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</si>
  <si>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</si>
  <si>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</si>
  <si>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</si>
  <si>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</si>
  <si>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</si>
  <si>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</si>
  <si>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</si>
  <si>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</si>
  <si>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</si>
  <si>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</si>
  <si>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</si>
  <si>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</si>
  <si>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</si>
  <si>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</si>
  <si>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</si>
  <si>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</si>
  <si>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</si>
  <si>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</si>
  <si>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</si>
  <si>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</si>
  <si>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</si>
  <si>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</si>
  <si>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</si>
  <si>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</si>
  <si>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</si>
  <si>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</si>
  <si>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</si>
  <si>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</si>
  <si>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</si>
  <si>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</si>
  <si>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</si>
  <si>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</si>
  <si>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</si>
  <si>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</si>
  <si>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</si>
  <si>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</si>
  <si>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</si>
  <si>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</si>
  <si>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</si>
  <si>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</si>
  <si>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</si>
  <si>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</si>
  <si>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</si>
  <si>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</si>
  <si>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</si>
  <si>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</si>
  <si>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</si>
  <si>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</si>
  <si>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</si>
  <si>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</si>
  <si>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</si>
  <si>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</si>
  <si>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</si>
  <si>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</si>
  <si>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</si>
  <si>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</si>
  <si>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</si>
  <si>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</si>
  <si>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</si>
  <si>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</si>
  <si>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</si>
  <si>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</si>
  <si>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</si>
  <si>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</si>
  <si>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</si>
  <si>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</si>
  <si>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</si>
  <si>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</si>
  <si>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</si>
  <si>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</si>
  <si>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</si>
  <si>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</si>
  <si>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</si>
  <si>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</si>
  <si>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</si>
  <si>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</si>
  <si>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</si>
  <si>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</si>
  <si>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</si>
  <si>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</si>
  <si>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</si>
  <si>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</si>
  <si>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</si>
  <si>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</si>
  <si>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</si>
  <si>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</si>
  <si>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</si>
  <si>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</si>
  <si>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</si>
  <si>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</si>
  <si>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</si>
  <si>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</si>
  <si>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</si>
  <si>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</si>
  <si>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</si>
  <si>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</si>
  <si>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</si>
  <si>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</si>
  <si>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</si>
  <si>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</si>
  <si>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</si>
  <si>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</si>
  <si>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</si>
  <si>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</si>
  <si>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</si>
  <si>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</si>
  <si>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</si>
  <si>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</si>
  <si>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</si>
  <si>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</si>
  <si>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</si>
  <si>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</si>
  <si>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</si>
  <si>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</si>
  <si>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</si>
  <si>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</si>
  <si>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</si>
  <si>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</si>
  <si>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</si>
  <si>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</si>
  <si>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</si>
  <si>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</si>
  <si>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</si>
  <si>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</si>
  <si>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</si>
  <si>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</si>
  <si>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</si>
  <si>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</si>
  <si>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</si>
  <si>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</si>
  <si>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</si>
  <si>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</si>
  <si>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</si>
  <si>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</si>
  <si>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</si>
  <si>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</si>
  <si>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</si>
  <si>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</si>
  <si>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</si>
  <si>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</si>
  <si>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</si>
  <si>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</si>
  <si>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</si>
  <si>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</si>
  <si>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</si>
  <si>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</si>
  <si>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</si>
  <si>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</si>
  <si>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</si>
  <si>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</si>
  <si>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</si>
  <si>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</si>
  <si>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</si>
  <si>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</si>
  <si>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</si>
  <si>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</si>
  <si>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</si>
  <si>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</si>
  <si>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</si>
  <si>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</si>
  <si>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</si>
  <si>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</si>
  <si>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</si>
  <si>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</si>
  <si>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</si>
  <si>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</si>
  <si>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</si>
  <si>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</si>
  <si>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</si>
  <si>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</si>
  <si>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</si>
  <si>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</si>
  <si>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</si>
  <si>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</si>
  <si>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</si>
  <si>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</si>
  <si>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</si>
  <si>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</si>
  <si>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</si>
  <si>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</si>
  <si>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</si>
  <si>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</si>
  <si>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</si>
  <si>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</si>
  <si>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</si>
  <si>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</si>
  <si>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</si>
  <si>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</si>
  <si>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</si>
  <si>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</si>
  <si>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</si>
  <si>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</si>
  <si>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</si>
  <si>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</si>
  <si>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</si>
  <si>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</si>
  <si>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</si>
  <si>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</si>
  <si>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</si>
  <si>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</si>
  <si>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</si>
  <si>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</si>
  <si>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</si>
  <si>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</si>
  <si>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</si>
  <si>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</si>
  <si>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</si>
  <si>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</si>
  <si>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</si>
  <si>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</si>
  <si>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</si>
  <si>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</si>
  <si>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</si>
  <si>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</si>
  <si>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</si>
  <si>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</si>
  <si>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</si>
  <si>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</si>
  <si>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</si>
  <si>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</si>
  <si>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</si>
  <si>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</si>
  <si>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</si>
  <si>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</si>
  <si>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</si>
  <si>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</si>
  <si>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</si>
  <si>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</si>
  <si>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</si>
  <si>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</si>
  <si>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</si>
  <si>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</si>
  <si>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</si>
  <si>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</si>
  <si>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</si>
  <si>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</si>
  <si>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</si>
  <si>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</si>
  <si>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</si>
  <si>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</si>
  <si>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</si>
  <si>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</si>
  <si>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</si>
  <si>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</si>
  <si>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</si>
  <si>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</si>
  <si>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</si>
  <si>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</si>
  <si>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</si>
  <si>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</si>
  <si>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</si>
  <si>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</si>
  <si>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</si>
  <si>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</si>
  <si>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</si>
  <si>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</si>
  <si>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</si>
  <si>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</si>
  <si>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</si>
  <si>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</si>
  <si>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</si>
  <si>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</si>
  <si>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</si>
  <si>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</si>
  <si>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</si>
  <si>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</si>
  <si>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</si>
  <si>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</si>
  <si>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</si>
  <si>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</si>
  <si>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</si>
  <si>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</si>
  <si>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</si>
  <si>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</si>
  <si>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</si>
  <si>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</si>
  <si>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</si>
  <si>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</si>
  <si>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</si>
  <si>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</si>
  <si>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</si>
  <si>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</si>
  <si>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</si>
  <si>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</si>
  <si>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</si>
  <si>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</si>
  <si>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</si>
  <si>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</si>
  <si>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</si>
  <si>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</si>
  <si>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</si>
  <si>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</si>
  <si>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</si>
  <si>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</si>
  <si>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</si>
  <si>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</si>
  <si>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</si>
  <si>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</si>
  <si>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</si>
  <si>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</si>
  <si>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</si>
  <si>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</si>
  <si>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</si>
  <si>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</si>
  <si>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</si>
  <si>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</si>
  <si>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</si>
  <si>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</si>
  <si>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</si>
  <si>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</si>
  <si>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</si>
  <si>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</si>
  <si>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</si>
  <si>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</si>
  <si>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</si>
  <si>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</si>
  <si>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</si>
  <si>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</si>
  <si>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</si>
  <si>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</si>
  <si>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</si>
  <si>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</si>
  <si>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</si>
  <si>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</si>
  <si>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</si>
  <si>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</si>
  <si>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</si>
  <si>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</si>
  <si>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</si>
  <si>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</si>
  <si>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</si>
  <si>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</si>
  <si>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</si>
  <si>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</si>
  <si>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</si>
  <si>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</si>
  <si>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</si>
  <si>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</si>
  <si>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</si>
  <si>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</si>
  <si>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</si>
  <si>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</si>
  <si>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</si>
  <si>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</si>
  <si>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</si>
  <si>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</si>
  <si>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</si>
  <si>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</si>
  <si>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</si>
  <si>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</si>
  <si>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</si>
  <si>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</si>
  <si>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</si>
  <si>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</si>
  <si>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</si>
  <si>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</si>
  <si>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</si>
  <si>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</si>
  <si>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</si>
  <si>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</si>
  <si>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</si>
  <si>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</si>
  <si>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</si>
  <si>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</si>
  <si>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</si>
  <si>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</si>
  <si>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</si>
  <si>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</si>
  <si>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</si>
  <si>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</si>
  <si>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</si>
  <si>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</si>
  <si>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</si>
  <si>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</si>
  <si>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</si>
  <si>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</si>
  <si>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</si>
  <si>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</si>
  <si>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</si>
  <si>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</si>
  <si>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</si>
  <si>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</si>
  <si>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</si>
  <si>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</si>
  <si>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</si>
  <si>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</si>
  <si>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</si>
  <si>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</si>
  <si>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</si>
  <si>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</si>
  <si>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</si>
  <si>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</si>
  <si>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</si>
  <si>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</si>
  <si>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</si>
  <si>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</si>
  <si>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</si>
  <si>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</si>
  <si>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</si>
  <si>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</si>
  <si>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</si>
  <si>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</si>
  <si>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</si>
  <si>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</si>
  <si>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</si>
  <si>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</si>
  <si>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</si>
  <si>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</si>
  <si>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</si>
  <si>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</si>
  <si>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</si>
  <si>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</si>
  <si>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</si>
  <si>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</si>
  <si>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</si>
  <si>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</si>
  <si>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</si>
  <si>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</si>
  <si>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</si>
  <si>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</si>
  <si>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</si>
  <si>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</si>
  <si>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</si>
  <si>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</si>
  <si>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</si>
  <si>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</si>
  <si>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</si>
  <si>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</si>
  <si>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</si>
  <si>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</si>
  <si>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</si>
  <si>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</si>
  <si>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</si>
  <si>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</si>
  <si>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</si>
  <si>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</si>
  <si>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</si>
  <si>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</si>
  <si>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</si>
  <si>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</si>
  <si>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</si>
  <si>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</si>
  <si>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</si>
  <si>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</si>
  <si>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</si>
  <si>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</si>
  <si>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</si>
  <si>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</si>
  <si>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</si>
  <si>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</si>
  <si>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</si>
  <si>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</si>
  <si>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</si>
  <si>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</si>
  <si>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</si>
  <si>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</si>
  <si>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</si>
  <si>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</si>
  <si>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</si>
  <si>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</si>
  <si>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</si>
  <si>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</si>
  <si>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</si>
  <si>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</si>
  <si>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</si>
  <si>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</si>
  <si>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</si>
  <si>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</si>
  <si>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</si>
  <si>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</si>
  <si>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</si>
  <si>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</si>
  <si>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</si>
  <si>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</si>
  <si>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</si>
  <si>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</si>
  <si>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</si>
  <si>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</si>
  <si>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</si>
  <si>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</si>
  <si>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</si>
  <si>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</si>
  <si>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</si>
  <si>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</si>
  <si>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</si>
  <si>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</si>
  <si>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</si>
  <si>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</si>
  <si>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</si>
  <si>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</si>
  <si>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</si>
  <si>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</si>
  <si>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</si>
  <si>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</si>
  <si>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</si>
  <si>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</si>
  <si>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</si>
  <si>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</si>
  <si>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</si>
  <si>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</si>
  <si>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</si>
  <si>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</si>
  <si>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</si>
  <si>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</si>
  <si>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</si>
  <si>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</si>
  <si>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</si>
  <si>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</si>
  <si>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</si>
  <si>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</si>
  <si>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</si>
  <si>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</si>
  <si>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</si>
  <si>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</si>
  <si>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</si>
  <si>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</si>
  <si>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</si>
  <si>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</si>
  <si>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</si>
  <si>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</si>
  <si>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</si>
  <si>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</si>
  <si>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</si>
  <si>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</si>
  <si>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</si>
  <si>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</si>
  <si>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</si>
  <si>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</si>
  <si>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</si>
  <si>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</si>
  <si>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</si>
  <si>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</si>
  <si>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</si>
  <si>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</si>
  <si>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</si>
  <si>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</si>
  <si>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</si>
  <si>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</si>
  <si>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</si>
  <si>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</si>
  <si>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</si>
  <si>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</si>
  <si>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</si>
  <si>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</si>
  <si>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</si>
  <si>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</si>
  <si>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</si>
  <si>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</si>
  <si>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</si>
  <si>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</si>
  <si>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</si>
  <si>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</si>
  <si>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</si>
  <si>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</si>
  <si>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</si>
  <si>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</si>
  <si>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</si>
  <si>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</si>
  <si>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</si>
  <si>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</si>
  <si>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</si>
  <si>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</si>
  <si>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</si>
  <si>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</si>
  <si>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</si>
  <si>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</si>
  <si>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</si>
  <si>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</si>
  <si>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</si>
  <si>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</si>
  <si>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</si>
  <si>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</si>
  <si>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</si>
  <si>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</si>
  <si>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</si>
  <si>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</si>
  <si>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</si>
  <si>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</si>
  <si>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</si>
  <si>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</si>
  <si>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</si>
  <si>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</si>
  <si>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</si>
  <si>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</si>
  <si>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</si>
  <si>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</si>
  <si>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</si>
  <si>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</si>
  <si>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</si>
  <si>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</si>
  <si>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</si>
  <si>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</si>
  <si>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</si>
  <si>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</si>
  <si>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</si>
  <si>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</si>
  <si>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</si>
  <si>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</si>
  <si>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</si>
  <si>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</si>
  <si>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</si>
  <si>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</si>
  <si>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</si>
  <si>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</si>
  <si>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</si>
  <si>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</si>
  <si>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</si>
  <si>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</si>
  <si>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</si>
  <si>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</si>
  <si>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</si>
  <si>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</si>
  <si>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</si>
  <si>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</si>
  <si>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</si>
  <si>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</si>
  <si>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</si>
  <si>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</si>
  <si>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</si>
  <si>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</si>
  <si>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</si>
  <si>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</si>
  <si>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</si>
  <si>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</si>
  <si>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</si>
  <si>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</si>
  <si>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</si>
  <si>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</si>
  <si>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</si>
  <si>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</si>
  <si>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</si>
  <si>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</si>
  <si>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</si>
  <si>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</si>
  <si>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</si>
  <si>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</si>
  <si>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</si>
  <si>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</si>
  <si>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</si>
  <si>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</si>
  <si>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</si>
  <si>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</si>
  <si>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</si>
  <si>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</si>
  <si>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</si>
  <si>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</si>
  <si>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</si>
  <si>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</si>
  <si>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</si>
  <si>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</si>
  <si>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</si>
  <si>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</si>
  <si>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</si>
  <si>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</si>
  <si>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</si>
  <si>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</si>
  <si>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</si>
  <si>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</si>
  <si>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</si>
  <si>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</si>
  <si>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</si>
  <si>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</si>
  <si>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</si>
  <si>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</si>
  <si>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</si>
  <si>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</si>
  <si>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</si>
  <si>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</si>
  <si>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</si>
  <si>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</si>
  <si>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</si>
  <si>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</si>
  <si>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</si>
  <si>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</si>
  <si>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</si>
  <si>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</si>
  <si>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</si>
  <si>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</si>
  <si>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</si>
  <si>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</si>
  <si>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</si>
  <si>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</si>
  <si>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</si>
  <si>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</si>
  <si>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</si>
  <si>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</si>
  <si>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</si>
  <si>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</si>
  <si>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</si>
  <si>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</si>
  <si>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</si>
  <si>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</si>
  <si>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</si>
  <si>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</si>
  <si>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</si>
  <si>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</si>
  <si>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</si>
  <si>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</si>
  <si>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</si>
  <si>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</si>
  <si>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</si>
  <si>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</si>
  <si>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</si>
  <si>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</si>
  <si>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</si>
  <si>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</si>
  <si>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</si>
  <si>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</si>
  <si>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</si>
  <si>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</si>
  <si>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</si>
  <si>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</si>
  <si>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</si>
  <si>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</si>
  <si>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</si>
  <si>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</si>
  <si>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</si>
  <si>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</si>
  <si>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</si>
  <si>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</si>
  <si>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</si>
  <si>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</si>
  <si>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</si>
  <si>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</si>
  <si>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</si>
  <si>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</si>
  <si>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</si>
  <si>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</si>
  <si>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</si>
  <si>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</si>
  <si>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</si>
  <si>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</si>
  <si>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</si>
  <si>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</si>
  <si>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</si>
  <si>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</si>
  <si>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</si>
  <si>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</si>
  <si>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</si>
  <si>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</si>
  <si>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</si>
  <si>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</si>
  <si>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</si>
  <si>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</si>
  <si>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</si>
  <si>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</si>
  <si>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</si>
  <si>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</si>
  <si>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</si>
  <si>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</si>
  <si>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</si>
  <si>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</si>
  <si>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</si>
  <si>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</si>
  <si>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</si>
  <si>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</si>
  <si>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</si>
  <si>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</si>
  <si>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</si>
  <si>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</si>
  <si>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</si>
  <si>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</si>
  <si>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</si>
  <si>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</si>
  <si>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</si>
  <si>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</si>
  <si>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</si>
  <si>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</si>
  <si>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</si>
  <si>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</si>
  <si>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</si>
  <si>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</si>
  <si>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</si>
  <si>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</si>
  <si>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</si>
  <si>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</si>
  <si>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</si>
  <si>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</si>
  <si>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</si>
  <si>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</si>
  <si>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</si>
  <si>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</si>
  <si>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</si>
  <si>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</si>
  <si>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</si>
  <si>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</si>
  <si>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</si>
  <si>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</si>
  <si>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</si>
  <si>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</si>
  <si>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</si>
  <si>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</si>
  <si>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</si>
  <si>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</si>
  <si>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</si>
  <si>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</si>
  <si>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</si>
  <si>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</si>
  <si>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</si>
  <si>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</si>
  <si>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</si>
  <si>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</si>
  <si>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</si>
  <si>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</si>
  <si>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</si>
  <si>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</si>
  <si>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</si>
  <si>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</si>
  <si>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</si>
  <si>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</si>
  <si>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</si>
  <si>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</si>
  <si>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</si>
  <si>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</si>
  <si>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</si>
  <si>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</si>
  <si>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</si>
  <si>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</si>
  <si>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</si>
  <si>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</si>
  <si>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</si>
  <si>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</si>
  <si>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</si>
  <si>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</si>
  <si>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</si>
  <si>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</si>
  <si>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</si>
  <si>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</si>
  <si>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</si>
  <si>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</si>
  <si>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</si>
  <si>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</si>
  <si>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</si>
  <si>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</si>
  <si>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</si>
  <si>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</si>
  <si>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</si>
  <si>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</si>
  <si>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</si>
  <si>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</si>
  <si>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</si>
  <si>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</si>
  <si>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</si>
  <si>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</si>
  <si>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</si>
  <si>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</si>
  <si>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</si>
  <si>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</si>
  <si>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</si>
  <si>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</si>
  <si>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</si>
  <si>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</si>
  <si>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</si>
  <si>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</si>
  <si>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</si>
  <si>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</si>
  <si>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</si>
  <si>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</si>
  <si>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</si>
  <si>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</si>
  <si>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</si>
  <si>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</si>
  <si>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</si>
  <si>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</si>
  <si>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</si>
  <si>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</si>
  <si>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</si>
  <si>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</si>
  <si>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</si>
  <si>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</si>
  <si>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</si>
  <si>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</si>
  <si>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</si>
  <si>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</si>
  <si>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</si>
  <si>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</si>
  <si>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</si>
  <si>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</si>
  <si>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</si>
  <si>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</si>
  <si>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</si>
  <si>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</si>
  <si>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</si>
  <si>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</si>
  <si>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</si>
  <si>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</si>
  <si>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</si>
  <si>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</si>
  <si>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</si>
  <si>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</si>
  <si>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</si>
  <si>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</si>
  <si>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</si>
  <si>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</si>
  <si>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</si>
  <si>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</si>
  <si>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</si>
  <si>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</si>
  <si>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</si>
  <si>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</si>
  <si>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</si>
  <si>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</si>
  <si>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</si>
  <si>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</si>
  <si>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</si>
  <si>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</si>
  <si>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</si>
  <si>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</si>
  <si>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</si>
  <si>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</si>
  <si>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</si>
  <si>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</si>
  <si>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</si>
  <si>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</si>
  <si>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</si>
  <si>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</si>
  <si>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</si>
  <si>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</si>
  <si>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</si>
  <si>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</si>
  <si>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</si>
  <si>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</si>
  <si>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</si>
  <si>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</si>
  <si>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</si>
  <si>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</si>
  <si>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</si>
  <si>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</si>
  <si>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</si>
  <si>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</si>
  <si>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</si>
  <si>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</si>
  <si>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</si>
  <si>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</si>
  <si>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</si>
  <si>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</si>
  <si>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</si>
  <si>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</si>
  <si>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</si>
  <si>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</si>
  <si>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</si>
  <si>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</si>
  <si>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</si>
  <si>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</si>
  <si>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</si>
  <si>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</si>
  <si>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</si>
  <si>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</si>
  <si>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</si>
  <si>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</si>
  <si>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</si>
  <si>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</si>
  <si>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</si>
  <si>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</si>
  <si>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</si>
  <si>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</si>
  <si>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</si>
  <si>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</si>
  <si>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</si>
  <si>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</si>
  <si>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</si>
  <si>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</si>
  <si>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</si>
  <si>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</si>
  <si>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</si>
  <si>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</si>
  <si>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</si>
  <si>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</si>
  <si>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</si>
  <si>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</si>
  <si>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</si>
  <si>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</si>
  <si>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</si>
  <si>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</si>
  <si>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</si>
  <si>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</si>
  <si>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</si>
  <si>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</si>
  <si>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</si>
  <si>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</si>
  <si>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</si>
  <si>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</si>
  <si>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</si>
  <si>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</si>
  <si>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</si>
  <si>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</si>
  <si>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</si>
  <si>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</si>
  <si>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</si>
  <si>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</si>
  <si>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</si>
  <si>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</si>
  <si>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</si>
  <si>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</si>
  <si>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</si>
  <si>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</si>
  <si>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</si>
  <si>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</si>
  <si>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</si>
  <si>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</si>
  <si>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</si>
  <si>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</si>
  <si>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</si>
  <si>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</si>
  <si>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</si>
  <si>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</si>
  <si>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</si>
  <si>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</si>
  <si>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</si>
  <si>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</si>
  <si>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</si>
  <si>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</si>
  <si>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</si>
  <si>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</si>
  <si>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</si>
  <si>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</si>
  <si>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</si>
  <si>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</si>
  <si>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</si>
  <si>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</si>
  <si>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</si>
  <si>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</si>
  <si>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</si>
  <si>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</si>
  <si>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</si>
  <si>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</si>
  <si>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</si>
  <si>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</si>
  <si>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</si>
  <si>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</si>
  <si>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</si>
  <si>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</si>
  <si>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</si>
  <si>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</si>
  <si>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</si>
  <si>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</si>
  <si>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</si>
  <si>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</si>
  <si>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</si>
  <si>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</si>
  <si>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</si>
  <si>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</si>
  <si>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</si>
  <si>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</si>
  <si>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</si>
  <si>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</si>
  <si>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</si>
  <si>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</si>
  <si>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</si>
  <si>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</si>
  <si>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</si>
  <si>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</si>
  <si>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</si>
  <si>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</si>
  <si>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</si>
  <si>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</si>
  <si>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</si>
  <si>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</si>
  <si>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</si>
  <si>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</si>
  <si>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</si>
  <si>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</si>
  <si>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</si>
  <si>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</si>
  <si>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</si>
  <si>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</si>
  <si>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</si>
  <si>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</si>
  <si>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</si>
  <si>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</si>
  <si>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</si>
  <si>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</si>
  <si>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</si>
  <si>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</si>
  <si>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</si>
  <si>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</si>
  <si>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</si>
  <si>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</si>
  <si>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</si>
  <si>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</si>
  <si>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</si>
  <si>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</si>
  <si>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</si>
  <si>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</si>
  <si>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</si>
  <si>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</si>
  <si>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</si>
  <si>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</si>
  <si>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</si>
  <si>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</si>
  <si>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</si>
  <si>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</si>
  <si>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</si>
  <si>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</si>
  <si>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</si>
  <si>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</si>
  <si>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</si>
  <si>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</si>
  <si>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</si>
  <si>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</si>
  <si>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</si>
  <si>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</si>
  <si>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</si>
  <si>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</si>
  <si>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</si>
  <si>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</si>
  <si>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</si>
  <si>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</si>
  <si>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</si>
  <si>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</si>
  <si>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</si>
  <si>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</si>
  <si>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</si>
  <si>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</si>
  <si>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</si>
  <si>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</si>
  <si>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</si>
  <si>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</si>
  <si>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</si>
  <si>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</si>
  <si>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</si>
  <si>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</si>
  <si>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</si>
  <si>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</si>
  <si>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</si>
  <si>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</si>
  <si>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</si>
  <si>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</si>
  <si>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</si>
  <si>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</si>
  <si>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</si>
  <si>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</si>
  <si>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</si>
  <si>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</si>
  <si>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</si>
  <si>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</si>
  <si>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</si>
  <si>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</si>
  <si>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</si>
  <si>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</si>
  <si>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</si>
  <si>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</si>
  <si>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</si>
  <si>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</si>
  <si>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</si>
  <si>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</si>
  <si>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</si>
  <si>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</si>
  <si>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</si>
  <si>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</si>
  <si>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</si>
  <si>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</si>
  <si>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</si>
  <si>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</si>
  <si>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</si>
  <si>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</si>
  <si>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</si>
  <si>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</si>
  <si>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</si>
  <si>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</si>
  <si>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</si>
  <si>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</si>
  <si>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</si>
  <si>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</si>
  <si>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</si>
  <si>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</si>
  <si>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</si>
  <si>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</si>
  <si>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</si>
  <si>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</si>
  <si>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</si>
  <si>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</si>
  <si>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</si>
  <si>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</si>
  <si>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</si>
  <si>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</si>
  <si>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</si>
  <si>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</si>
  <si>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</si>
  <si>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</si>
  <si>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</si>
  <si>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</si>
  <si>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</si>
  <si>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</si>
  <si>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</si>
  <si>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</si>
  <si>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</si>
  <si>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</si>
  <si>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</si>
  <si>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</si>
  <si>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</si>
  <si>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</si>
  <si>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</si>
  <si>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</si>
  <si>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</si>
  <si>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</si>
  <si>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</si>
  <si>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</si>
  <si>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</si>
  <si>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</si>
  <si>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</si>
  <si>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</si>
  <si>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</si>
  <si>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</si>
  <si>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</si>
  <si>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</si>
  <si>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</si>
  <si>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</si>
  <si>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</si>
  <si>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</si>
  <si>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</si>
  <si>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</si>
  <si>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</si>
  <si>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</si>
  <si>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</si>
  <si>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</si>
  <si>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</si>
  <si>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</si>
  <si>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</si>
  <si>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</si>
  <si>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</si>
  <si>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</si>
  <si>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</si>
  <si>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</si>
  <si>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</si>
  <si>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</si>
  <si>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</si>
  <si>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</si>
  <si>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</si>
  <si>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</si>
  <si>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</si>
  <si>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</si>
  <si>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</si>
  <si>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</si>
  <si>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</si>
  <si>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</si>
  <si>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</si>
  <si>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</si>
  <si>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</si>
  <si>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</si>
  <si>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</si>
  <si>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</si>
  <si>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</si>
  <si>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</si>
  <si>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</si>
  <si>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</si>
  <si>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</si>
  <si>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</si>
  <si>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</si>
  <si>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</si>
  <si>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</si>
  <si>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</si>
  <si>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</si>
  <si>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</si>
  <si>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</si>
  <si>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</si>
  <si>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</si>
  <si>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</si>
  <si>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</si>
  <si>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</si>
  <si>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</si>
  <si>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</si>
  <si>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</si>
  <si>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</si>
  <si>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</si>
  <si>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</si>
  <si>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</si>
  <si>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</si>
  <si>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</si>
  <si>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</si>
  <si>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</si>
  <si>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</si>
  <si>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</si>
  <si>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</si>
  <si>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</si>
  <si>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</si>
  <si>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</si>
  <si>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</si>
  <si>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</si>
  <si>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</si>
  <si>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</si>
  <si>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</si>
  <si>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</si>
  <si>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</si>
  <si>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</si>
  <si>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</si>
  <si>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</si>
  <si>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</si>
  <si>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</si>
  <si>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</si>
  <si>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</si>
  <si>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</si>
  <si>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</si>
  <si>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</si>
  <si>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</si>
  <si>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</si>
  <si>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</si>
  <si>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</si>
  <si>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</si>
  <si>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</si>
  <si>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</si>
  <si>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</si>
  <si>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</si>
  <si>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</si>
  <si>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</si>
  <si>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</si>
  <si>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</si>
  <si>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</si>
  <si>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</si>
  <si>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</si>
  <si>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</si>
  <si>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</si>
  <si>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</si>
  <si>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</si>
  <si>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</si>
  <si>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</si>
  <si>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</si>
  <si>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</si>
  <si>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</si>
  <si>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</si>
  <si>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</si>
  <si>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</si>
  <si>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</si>
  <si>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</si>
  <si>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</si>
  <si>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</si>
  <si>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</si>
  <si>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</si>
  <si>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</si>
  <si>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</si>
  <si>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</si>
  <si>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</si>
  <si>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</si>
  <si>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</si>
  <si>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</si>
  <si>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</si>
  <si>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</si>
  <si>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</si>
  <si>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</si>
  <si>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</si>
  <si>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</si>
  <si>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</si>
  <si>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</si>
  <si>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</si>
  <si>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</si>
  <si>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</si>
  <si>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</si>
  <si>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</si>
  <si>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</si>
  <si>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</si>
  <si>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</si>
  <si>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</si>
  <si>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</si>
  <si>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</si>
  <si>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</si>
  <si>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</si>
  <si>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</si>
  <si>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</si>
  <si>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</si>
  <si>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</si>
  <si>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</si>
  <si>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</si>
  <si>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</si>
  <si>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</si>
  <si>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</si>
  <si>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</si>
  <si>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</si>
  <si>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</si>
  <si>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</si>
  <si>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</si>
  <si>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</si>
  <si>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</si>
  <si>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</si>
  <si>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</si>
  <si>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</si>
  <si>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</si>
  <si>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</si>
  <si>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</si>
  <si>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</si>
  <si>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</si>
  <si>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</si>
  <si>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</si>
  <si>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</si>
  <si>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</si>
  <si>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</si>
  <si>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</si>
  <si>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</si>
  <si>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</si>
  <si>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</si>
  <si>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</si>
  <si>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</si>
  <si>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</si>
  <si>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</si>
  <si>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</si>
  <si>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</si>
  <si>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</si>
  <si>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</si>
  <si>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</si>
  <si>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</si>
  <si>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</si>
  <si>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</si>
  <si>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</si>
  <si>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</si>
  <si>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</si>
  <si>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</si>
  <si>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</si>
  <si>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</si>
  <si>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</si>
  <si>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</si>
  <si>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</si>
  <si>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</si>
  <si>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</si>
  <si>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</si>
  <si>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</si>
  <si>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</si>
  <si>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</si>
  <si>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</si>
  <si>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</si>
  <si>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</si>
  <si>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</si>
  <si>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</si>
  <si>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</si>
  <si>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</si>
  <si>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</si>
  <si>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</si>
  <si>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</si>
  <si>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</si>
  <si>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</si>
  <si>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</si>
  <si>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</si>
  <si>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</si>
  <si>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</si>
  <si>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</si>
  <si>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</si>
  <si>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</si>
  <si>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</si>
  <si>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</si>
  <si>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</si>
  <si>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</si>
  <si>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</si>
  <si>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</si>
  <si>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</si>
  <si>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</si>
  <si>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</si>
  <si>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</si>
  <si>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</si>
  <si>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</si>
  <si>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</si>
  <si>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</si>
  <si>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</si>
  <si>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</si>
  <si>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</si>
  <si>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</si>
  <si>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</si>
  <si>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</si>
  <si>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</si>
  <si>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</si>
  <si>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</si>
  <si>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</si>
  <si>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</si>
  <si>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</si>
  <si>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</si>
  <si>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</si>
  <si>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</si>
  <si>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</si>
  <si>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</si>
  <si>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</si>
  <si>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</si>
  <si>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</si>
  <si>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</si>
  <si>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</si>
  <si>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</si>
  <si>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</si>
  <si>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</si>
  <si>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</si>
  <si>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</si>
  <si>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</si>
  <si>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</si>
  <si>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</si>
  <si>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</si>
  <si>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</si>
  <si>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</si>
  <si>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</si>
  <si>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</si>
  <si>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</si>
  <si>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</si>
  <si>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</si>
  <si>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</si>
  <si>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</si>
  <si>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</si>
  <si>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</si>
  <si>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</si>
  <si>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</si>
  <si>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</si>
  <si>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</si>
  <si>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</si>
  <si>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</si>
  <si>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</si>
  <si>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</si>
  <si>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</si>
  <si>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</si>
  <si>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</si>
  <si>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</si>
  <si>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</si>
  <si>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</si>
  <si>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</si>
  <si>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</si>
  <si>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</si>
  <si>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</si>
  <si>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</si>
  <si>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</si>
  <si>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</si>
  <si>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</si>
  <si>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</si>
  <si>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</si>
  <si>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</si>
  <si>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</si>
  <si>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</si>
  <si>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</si>
  <si>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</si>
  <si>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</si>
  <si>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</si>
  <si>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</si>
  <si>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</si>
  <si>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</si>
  <si>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</si>
  <si>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</si>
  <si>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</si>
  <si>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</si>
  <si>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</si>
  <si>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</si>
  <si>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</si>
  <si>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</si>
  <si>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</si>
  <si>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</si>
  <si>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</si>
  <si>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</si>
  <si>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</si>
  <si>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</si>
  <si>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</si>
  <si>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</si>
  <si>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</si>
  <si>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</si>
  <si>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</si>
  <si>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</si>
  <si>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</si>
  <si>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</si>
  <si>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</si>
  <si>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</si>
  <si>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</si>
  <si>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</si>
  <si>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</si>
  <si>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</si>
  <si>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</si>
  <si>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</si>
  <si>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</si>
  <si>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</si>
  <si>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</si>
  <si>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</si>
  <si>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</si>
  <si>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</si>
  <si>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</si>
  <si>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</si>
  <si>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</si>
  <si>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</si>
  <si>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</si>
  <si>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</si>
  <si>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</si>
  <si>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</si>
  <si>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</si>
  <si>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</si>
  <si>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</si>
  <si>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</si>
  <si>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</si>
  <si>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</si>
  <si>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</si>
  <si>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</si>
  <si>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</si>
  <si>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</si>
  <si>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</si>
  <si>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</si>
  <si>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</si>
  <si>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</si>
  <si>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</si>
  <si>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</si>
  <si>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</si>
  <si>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</si>
  <si>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</si>
  <si>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</si>
  <si>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</si>
  <si>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</si>
  <si>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</si>
  <si>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</si>
  <si>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</si>
  <si>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</si>
  <si>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</si>
  <si>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</si>
  <si>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</si>
  <si>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</si>
  <si>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</si>
  <si>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</si>
  <si>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</si>
  <si>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</si>
  <si>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</si>
  <si>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</si>
  <si>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</si>
  <si>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</si>
  <si>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</si>
  <si>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</si>
  <si>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</si>
  <si>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</si>
  <si>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</si>
  <si>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</si>
  <si>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</si>
  <si>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</si>
  <si>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</si>
  <si>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</si>
  <si>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</si>
  <si>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</si>
  <si>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</si>
  <si>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</si>
  <si>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</si>
  <si>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</si>
  <si>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</si>
  <si>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</si>
  <si>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</si>
  <si>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</si>
  <si>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</si>
  <si>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</si>
  <si>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</si>
  <si>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</si>
  <si>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</si>
  <si>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</si>
  <si>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</si>
  <si>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</si>
  <si>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</si>
  <si>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</si>
  <si>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</si>
  <si>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</si>
  <si>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</si>
  <si>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</si>
  <si>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</si>
  <si>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</si>
  <si>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</si>
  <si>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</si>
  <si>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</si>
  <si>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</si>
  <si>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</si>
  <si>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</si>
  <si>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</si>
  <si>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</si>
  <si>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</si>
  <si>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</si>
  <si>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</si>
  <si>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</si>
  <si>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</si>
  <si>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</si>
  <si>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</si>
  <si>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</si>
  <si>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</si>
  <si>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</si>
  <si>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</si>
  <si>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</si>
  <si>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</si>
  <si>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</si>
  <si>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</si>
  <si>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</si>
  <si>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</si>
  <si>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</si>
  <si>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</si>
  <si>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</si>
  <si>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</si>
  <si>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</si>
  <si>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</si>
  <si>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</si>
  <si>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</si>
  <si>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</si>
  <si>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</si>
  <si>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</si>
  <si>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</si>
  <si>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</si>
  <si>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</si>
  <si>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</si>
  <si>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</si>
  <si>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</si>
  <si>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</si>
  <si>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</si>
  <si>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</si>
  <si>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</si>
  <si>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</si>
  <si>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</si>
  <si>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</si>
  <si>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</si>
  <si>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</si>
  <si>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</si>
  <si>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</si>
  <si>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</si>
  <si>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</si>
  <si>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</si>
  <si>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</si>
  <si>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</si>
  <si>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</si>
  <si>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</si>
  <si>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</si>
  <si>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</si>
  <si>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</si>
  <si>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</si>
  <si>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</si>
  <si>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</si>
  <si>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</si>
  <si>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</si>
  <si>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</si>
  <si>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</si>
  <si>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</si>
  <si>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</si>
  <si>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</si>
  <si>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</si>
  <si>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</si>
  <si>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</si>
  <si>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</si>
  <si>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</si>
  <si>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</si>
  <si>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</si>
  <si>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</si>
  <si>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</si>
  <si>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</si>
  <si>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</si>
  <si>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</si>
  <si>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</si>
  <si>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</si>
  <si>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</si>
  <si>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</si>
  <si>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</si>
  <si>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</si>
  <si>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</si>
  <si>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</si>
  <si>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</si>
  <si>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</si>
  <si>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</si>
  <si>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</si>
  <si>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</si>
  <si>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</si>
  <si>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</si>
  <si>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</si>
  <si>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</si>
  <si>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</si>
  <si>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</si>
  <si>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</si>
  <si>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</si>
  <si>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</si>
  <si>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</si>
  <si>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</si>
  <si>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</si>
  <si>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</si>
  <si>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</si>
  <si>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</si>
  <si>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</si>
  <si>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</si>
  <si>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</si>
  <si>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</si>
  <si>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</si>
  <si>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</si>
  <si>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</si>
  <si>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</si>
  <si>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</si>
  <si>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</si>
  <si>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</si>
  <si>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</si>
  <si>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</si>
  <si>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</si>
  <si>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</si>
  <si>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</si>
  <si>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</si>
  <si>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</si>
  <si>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</si>
  <si>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</si>
  <si>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</si>
  <si>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</si>
  <si>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</si>
  <si>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</si>
  <si>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</si>
  <si>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</si>
  <si>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</si>
  <si>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</si>
  <si>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</si>
  <si>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</si>
  <si>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</si>
  <si>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</si>
  <si>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</si>
  <si>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</si>
  <si>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</si>
  <si>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</si>
  <si>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</si>
  <si>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</si>
  <si>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</si>
  <si>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</si>
  <si>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</si>
  <si>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</si>
  <si>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</si>
  <si>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</si>
  <si>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</si>
  <si>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</si>
  <si>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</si>
  <si>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</si>
  <si>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</si>
  <si>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</si>
  <si>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</si>
  <si>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</si>
  <si>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</si>
  <si>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</si>
  <si>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</si>
  <si>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</si>
  <si>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</si>
  <si>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</si>
  <si>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</si>
  <si>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</si>
  <si>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</si>
  <si>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</si>
  <si>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</si>
  <si>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</si>
  <si>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</si>
  <si>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</si>
  <si>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</si>
  <si>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</si>
  <si>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</si>
  <si>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</si>
  <si>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</si>
  <si>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</si>
  <si>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</si>
  <si>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</si>
  <si>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</si>
  <si>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</si>
  <si>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</si>
  <si>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</si>
  <si>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</si>
  <si>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</si>
  <si>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</si>
  <si>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</si>
  <si>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</si>
  <si>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</si>
  <si>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</si>
  <si>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</si>
  <si>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</si>
  <si>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</si>
  <si>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</si>
  <si>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</si>
  <si>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</si>
  <si>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</si>
  <si>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</si>
  <si>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</si>
  <si>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</si>
  <si>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</si>
  <si>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</si>
  <si>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</si>
  <si>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</si>
  <si>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</si>
  <si>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</si>
  <si>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</si>
  <si>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</si>
  <si>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</si>
  <si>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</si>
  <si>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</si>
  <si>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</si>
  <si>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</si>
  <si>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</si>
  <si>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</si>
  <si>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</si>
  <si>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</si>
  <si>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</si>
  <si>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</si>
  <si>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</si>
  <si>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</si>
  <si>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</si>
  <si>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</si>
  <si>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</si>
  <si>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</si>
  <si>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</si>
  <si>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</si>
  <si>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</si>
  <si>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</si>
  <si>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</si>
  <si>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</si>
  <si>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</si>
  <si>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</si>
  <si>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</si>
  <si>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</si>
  <si>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</si>
  <si>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</si>
  <si>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</si>
  <si>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</si>
  <si>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</si>
  <si>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</si>
  <si>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</si>
  <si>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</si>
  <si>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</si>
  <si>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</si>
  <si>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</si>
  <si>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</si>
  <si>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</si>
  <si>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</si>
  <si>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</si>
  <si>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</si>
  <si>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</si>
  <si>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</si>
  <si>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</si>
  <si>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</si>
  <si>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</si>
  <si>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</si>
  <si>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</si>
  <si>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</si>
  <si>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</si>
  <si>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</si>
  <si>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</si>
  <si>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</si>
  <si>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</si>
  <si>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</si>
  <si>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</si>
  <si>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</si>
  <si>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</si>
  <si>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</si>
  <si>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</si>
  <si>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</si>
  <si>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</si>
  <si>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</si>
  <si>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</si>
  <si>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</si>
  <si>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</si>
  <si>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</si>
  <si>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</si>
  <si>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</si>
  <si>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</si>
  <si>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</si>
  <si>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</si>
  <si>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</si>
  <si>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</si>
  <si>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</si>
  <si>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</si>
  <si>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</si>
  <si>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</si>
  <si>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</si>
  <si>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</si>
  <si>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</si>
  <si>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</si>
  <si>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</si>
  <si>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</si>
  <si>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</si>
  <si>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</si>
  <si>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</si>
  <si>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</si>
  <si>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</si>
  <si>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</si>
  <si>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</si>
  <si>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</si>
  <si>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</si>
  <si>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</si>
  <si>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</si>
  <si>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</si>
  <si>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</si>
  <si>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</si>
  <si>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</si>
  <si>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</si>
  <si>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</si>
  <si>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</si>
  <si>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</si>
  <si>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</si>
  <si>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</si>
  <si>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</si>
  <si>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</si>
  <si>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</si>
  <si>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</si>
  <si>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</si>
  <si>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</si>
  <si>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</si>
  <si>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</si>
  <si>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</si>
  <si>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</si>
  <si>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</si>
  <si>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</si>
  <si>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</si>
  <si>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</si>
  <si>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</si>
  <si>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</si>
  <si>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</si>
  <si>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</si>
  <si>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</si>
  <si>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</si>
  <si>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</si>
  <si>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</si>
  <si>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</si>
  <si>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</si>
  <si>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</si>
  <si>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</si>
  <si>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</si>
  <si>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</si>
  <si>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</si>
  <si>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</si>
  <si>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</si>
  <si>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</si>
  <si>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</si>
  <si>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</si>
  <si>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</si>
  <si>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</si>
  <si>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</si>
  <si>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</si>
  <si>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</si>
  <si>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</si>
  <si>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</si>
  <si>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</si>
  <si>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</si>
  <si>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</si>
  <si>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</si>
  <si>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</si>
  <si>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</si>
  <si>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</si>
  <si>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</si>
  <si>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</si>
  <si>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</si>
  <si>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</si>
  <si>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</si>
  <si>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</si>
  <si>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</si>
  <si>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</si>
  <si>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</si>
  <si>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</si>
  <si>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</si>
  <si>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</si>
  <si>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</si>
  <si>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</si>
  <si>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</si>
  <si>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</si>
  <si>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</si>
  <si>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</si>
  <si>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</si>
  <si>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</si>
  <si>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</si>
  <si>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</si>
  <si>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</si>
  <si>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</si>
  <si>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</si>
  <si>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</si>
  <si>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</si>
  <si>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</si>
  <si>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</si>
  <si>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</si>
  <si>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</si>
  <si>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</si>
  <si>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</si>
  <si>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</si>
  <si>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</si>
  <si>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</si>
  <si>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</si>
  <si>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</si>
  <si>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</si>
  <si>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</si>
  <si>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</si>
  <si>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</si>
  <si>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</si>
  <si>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</si>
  <si>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</si>
  <si>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</si>
  <si>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</si>
  <si>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</si>
  <si>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</si>
  <si>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</si>
  <si>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</si>
  <si>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</si>
  <si>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</si>
  <si>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</si>
  <si>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</si>
  <si>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</si>
  <si>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</si>
  <si>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</si>
  <si>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</si>
  <si>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</si>
  <si>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</si>
  <si>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</si>
  <si>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</si>
  <si>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</si>
  <si>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</si>
  <si>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</si>
  <si>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</si>
  <si>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</si>
  <si>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</si>
  <si>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</si>
  <si>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</si>
  <si>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</si>
  <si>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</si>
  <si>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</si>
  <si>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</si>
  <si>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</si>
  <si>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</si>
  <si>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</si>
  <si>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</si>
  <si>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</si>
  <si>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</si>
  <si>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</si>
  <si>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</si>
  <si>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</si>
  <si>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</si>
  <si>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</si>
  <si>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</si>
  <si>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</si>
  <si>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</si>
  <si>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</si>
  <si>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</si>
  <si>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</si>
  <si>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</si>
  <si>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</si>
  <si>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</si>
  <si>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</si>
  <si>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</si>
  <si>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</si>
  <si>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</si>
  <si>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</si>
  <si>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</si>
  <si>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</si>
  <si>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</si>
  <si>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</si>
  <si>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</si>
  <si>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</si>
  <si>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</si>
  <si>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</si>
  <si>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</si>
  <si>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</si>
  <si>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</si>
  <si>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</si>
  <si>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</si>
  <si>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</si>
  <si>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</si>
  <si>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</si>
  <si>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</si>
  <si>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</si>
  <si>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</si>
  <si>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</si>
  <si>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</si>
  <si>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</si>
  <si>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</si>
  <si>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</si>
  <si>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</si>
  <si>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</si>
  <si>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</si>
  <si>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</si>
  <si>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</si>
  <si>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</si>
  <si>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</si>
  <si>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</si>
  <si>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</si>
  <si>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</si>
  <si>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</si>
  <si>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</si>
  <si>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</si>
  <si>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</si>
  <si>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</si>
  <si>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</si>
  <si>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</si>
  <si>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</si>
  <si>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</si>
  <si>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</si>
  <si>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</si>
  <si>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</si>
  <si>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</si>
  <si>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</si>
  <si>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</si>
  <si>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</si>
  <si>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</si>
  <si>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</si>
  <si>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</si>
  <si>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</si>
  <si>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</si>
  <si>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</si>
  <si>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</si>
  <si>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</si>
  <si>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</si>
  <si>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</si>
  <si>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</si>
  <si>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</si>
  <si>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</si>
  <si>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</si>
  <si>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</si>
  <si>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</si>
  <si>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</si>
  <si>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</si>
  <si>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</si>
  <si>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</si>
  <si>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</si>
  <si>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</si>
  <si>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</si>
  <si>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</si>
  <si>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</si>
  <si>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</si>
  <si>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</si>
  <si>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</si>
  <si>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</si>
  <si>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</si>
  <si>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</si>
  <si>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</si>
  <si>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</si>
  <si>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</si>
  <si>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</si>
  <si>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</si>
  <si>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</si>
  <si>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</si>
  <si>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</si>
  <si>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</si>
  <si>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</si>
  <si>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</si>
  <si>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</si>
  <si>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</si>
  <si>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</si>
  <si>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</si>
  <si>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</si>
  <si>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</si>
  <si>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</si>
  <si>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</si>
  <si>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</si>
  <si>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</si>
  <si>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</si>
  <si>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</si>
  <si>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</si>
  <si>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</si>
  <si>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</si>
  <si>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</si>
  <si>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</si>
  <si>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</si>
  <si>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</si>
  <si>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</si>
  <si>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</si>
  <si>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</si>
  <si>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</si>
  <si>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</si>
  <si>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</si>
  <si>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</si>
  <si>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</si>
  <si>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</si>
  <si>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</si>
  <si>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</si>
  <si>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</si>
  <si>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</si>
  <si>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</si>
  <si>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</si>
  <si>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</si>
  <si>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</si>
  <si>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</si>
  <si>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</si>
  <si>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</si>
  <si>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</si>
  <si>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</si>
  <si>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</si>
  <si>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</si>
  <si>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</si>
  <si>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</si>
  <si>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</si>
  <si>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</si>
  <si>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</si>
  <si>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</si>
  <si>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</si>
  <si>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</si>
  <si>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</si>
  <si>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</si>
  <si>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</si>
  <si>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</si>
  <si>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</si>
  <si>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</si>
  <si>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</si>
  <si>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</si>
  <si>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</si>
  <si>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</si>
  <si>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</si>
  <si>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</si>
  <si>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</si>
  <si>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</si>
  <si>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</si>
  <si>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</si>
  <si>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</si>
  <si>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</si>
  <si>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</si>
  <si>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</si>
  <si>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</si>
  <si>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</si>
  <si>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</si>
  <si>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</si>
  <si>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</si>
  <si>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</si>
  <si>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</si>
  <si>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</si>
  <si>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</si>
  <si>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</si>
  <si>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</si>
  <si>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</si>
  <si>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</si>
  <si>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</si>
  <si>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</si>
  <si>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</si>
  <si>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</si>
  <si>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</si>
  <si>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</si>
  <si>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</si>
  <si>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</si>
  <si>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</si>
  <si>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</si>
  <si>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</si>
  <si>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</si>
  <si>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</si>
  <si>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</si>
  <si>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</si>
  <si>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</si>
  <si>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</si>
  <si>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</si>
  <si>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</si>
  <si>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</si>
  <si>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</si>
  <si>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</si>
  <si>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</si>
  <si>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</si>
  <si>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</si>
  <si>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</si>
  <si>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</si>
  <si>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</si>
  <si>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</si>
  <si>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</si>
  <si>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</si>
  <si>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</si>
  <si>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</si>
  <si>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</si>
  <si>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</si>
  <si>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</si>
  <si>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</si>
  <si>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</si>
  <si>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</si>
  <si>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</si>
  <si>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</si>
  <si>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</si>
  <si>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</si>
  <si>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</si>
  <si>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</si>
  <si>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</si>
  <si>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</si>
  <si>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</si>
  <si>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</si>
  <si>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</si>
  <si>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</si>
  <si>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</si>
  <si>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</si>
  <si>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</si>
  <si>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</si>
  <si>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</si>
  <si>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</si>
  <si>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</si>
  <si>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</si>
  <si>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</si>
  <si>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</si>
  <si>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</si>
  <si>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</si>
  <si>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</si>
  <si>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</si>
  <si>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</si>
  <si>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</si>
  <si>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</si>
  <si>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</si>
  <si>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</si>
  <si>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</si>
  <si>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</si>
  <si>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</si>
  <si>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</si>
  <si>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</si>
  <si>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</si>
  <si>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</si>
  <si>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</si>
  <si>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</si>
  <si>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</si>
  <si>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</si>
  <si>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</si>
  <si>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</si>
  <si>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</si>
  <si>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</si>
  <si>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</si>
  <si>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</si>
  <si>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</si>
  <si>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</si>
  <si>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</si>
  <si>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</si>
  <si>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</si>
  <si>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</si>
  <si>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</si>
  <si>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</si>
  <si>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</si>
  <si>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</si>
  <si>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</si>
  <si>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</si>
  <si>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</si>
  <si>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</si>
  <si>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</si>
  <si>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</si>
  <si>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</si>
  <si>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</si>
  <si>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</si>
  <si>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</si>
  <si>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</si>
  <si>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</si>
  <si>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</si>
  <si>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</si>
  <si>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</si>
  <si>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</si>
  <si>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</si>
  <si>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</si>
  <si>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</si>
  <si>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</si>
  <si>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</si>
  <si>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</si>
  <si>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</si>
  <si>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</si>
  <si>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</si>
  <si>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</si>
  <si>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</si>
  <si>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</si>
  <si>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</si>
  <si>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</si>
  <si>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</si>
  <si>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</si>
  <si>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</si>
  <si>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</si>
  <si>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</si>
  <si>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</si>
  <si>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</si>
  <si>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</si>
  <si>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</si>
  <si>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</si>
  <si>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</si>
  <si>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</si>
  <si>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</si>
  <si>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</si>
  <si>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</si>
  <si>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</si>
  <si>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</si>
  <si>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</si>
  <si>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</si>
  <si>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</si>
  <si>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</si>
  <si>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</si>
  <si>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</si>
  <si>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</si>
  <si>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</si>
  <si>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</si>
  <si>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</si>
  <si>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</si>
  <si>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</si>
  <si>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</si>
  <si>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</si>
  <si>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</si>
  <si>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</si>
  <si>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</si>
  <si>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</si>
  <si>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</si>
  <si>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</si>
  <si>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</si>
  <si>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</si>
  <si>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</si>
  <si>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</si>
  <si>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</si>
  <si>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</si>
  <si>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</si>
  <si>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</si>
  <si>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</si>
  <si>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</si>
  <si>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</si>
  <si>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</si>
  <si>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</si>
  <si>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</si>
  <si>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</si>
  <si>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</si>
  <si>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</si>
  <si>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</si>
  <si>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</si>
  <si>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</si>
  <si>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</si>
  <si>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</si>
  <si>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</si>
  <si>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</si>
  <si>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</si>
  <si>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</si>
  <si>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</si>
  <si>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</si>
  <si>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</si>
  <si>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</si>
  <si>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</si>
  <si>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</si>
  <si>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</si>
  <si>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</si>
  <si>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</si>
  <si>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</si>
  <si>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</si>
  <si>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</si>
  <si>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</si>
  <si>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</si>
  <si>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</si>
  <si>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</si>
  <si>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</si>
  <si>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</si>
  <si>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</si>
  <si>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</si>
  <si>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</si>
  <si>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</si>
  <si>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</si>
  <si>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</si>
  <si>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</si>
  <si>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</si>
  <si>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</si>
  <si>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</si>
  <si>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</si>
  <si>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</si>
  <si>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</si>
  <si>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</si>
  <si>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</si>
  <si>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</si>
  <si>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</si>
  <si>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</si>
  <si>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</si>
  <si>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</si>
  <si>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</si>
  <si>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</si>
  <si>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</si>
  <si>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</si>
  <si>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</si>
  <si>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</si>
  <si>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</si>
  <si>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</si>
  <si>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</si>
  <si>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</si>
  <si>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</si>
  <si>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</si>
  <si>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</si>
  <si>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</si>
  <si>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</si>
  <si>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</si>
  <si>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</si>
  <si>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</si>
  <si>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</si>
  <si>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</si>
  <si>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</si>
  <si>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</si>
  <si>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</si>
  <si>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</si>
  <si>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</si>
  <si>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</si>
  <si>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</si>
  <si>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</si>
  <si>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</si>
  <si>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</si>
  <si>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</si>
  <si>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</si>
  <si>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</si>
  <si>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</si>
  <si>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</si>
  <si>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</si>
  <si>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</si>
  <si>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</si>
  <si>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</si>
  <si>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</si>
  <si>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</si>
  <si>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</si>
  <si>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</si>
  <si>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</si>
  <si>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</si>
  <si>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</si>
  <si>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</si>
  <si>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</si>
  <si>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</si>
  <si>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</si>
  <si>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</si>
  <si>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</si>
  <si>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</si>
  <si>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</si>
  <si>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</si>
  <si>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</si>
  <si>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</si>
  <si>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</si>
  <si>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</si>
  <si>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</si>
  <si>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</si>
  <si>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</si>
  <si>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</si>
  <si>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</si>
  <si>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</si>
  <si>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</si>
  <si>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</si>
  <si>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</si>
  <si>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</si>
  <si>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</si>
  <si>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</si>
  <si>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</si>
  <si>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</si>
  <si>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</si>
  <si>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</si>
  <si>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</si>
  <si>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</si>
  <si>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</si>
  <si>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</si>
  <si>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</si>
  <si>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</si>
  <si>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</si>
  <si>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</si>
  <si>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</si>
  <si>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</si>
  <si>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</si>
  <si>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</si>
  <si>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</si>
  <si>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</si>
  <si>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</si>
  <si>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</si>
  <si>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</si>
  <si>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</si>
  <si>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</si>
  <si>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</si>
  <si>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</si>
  <si>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</si>
  <si>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</si>
  <si>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</si>
  <si>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</si>
  <si>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</si>
  <si>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</si>
  <si>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</si>
  <si>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</si>
  <si>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</si>
  <si>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</si>
  <si>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</si>
  <si>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</si>
  <si>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</si>
  <si>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</si>
  <si>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</si>
  <si>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</si>
  <si>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</si>
  <si>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</si>
  <si>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</si>
  <si>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</si>
  <si>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</si>
  <si>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</si>
  <si>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</si>
  <si>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</si>
  <si>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</si>
  <si>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</si>
  <si>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</si>
  <si>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</si>
  <si>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</si>
  <si>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</si>
  <si>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</si>
  <si>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</si>
  <si>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</si>
  <si>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</si>
  <si>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</si>
  <si>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</si>
  <si>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</si>
  <si>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</si>
  <si>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</si>
  <si>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</si>
  <si>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</si>
  <si>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</si>
  <si>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</si>
  <si>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</si>
  <si>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</si>
  <si>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</si>
  <si>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</si>
  <si>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</si>
  <si>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</si>
  <si>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</si>
  <si>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</si>
  <si>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</si>
  <si>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</si>
  <si>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</si>
  <si>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</si>
  <si>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</si>
  <si>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</si>
  <si>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</si>
  <si>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</si>
  <si>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</si>
  <si>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</si>
  <si>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</si>
  <si>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</si>
  <si>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</si>
  <si>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</si>
  <si>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</si>
  <si>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</si>
  <si>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</si>
  <si>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</si>
  <si>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</si>
  <si>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</si>
  <si>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</si>
  <si>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</si>
  <si>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</si>
  <si>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</si>
  <si>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</si>
  <si>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</si>
  <si>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</si>
  <si>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</si>
  <si>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</si>
  <si>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</si>
  <si>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</si>
  <si>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</si>
  <si>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</si>
  <si>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</si>
  <si>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</si>
  <si>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</si>
  <si>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</si>
  <si>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</si>
  <si>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</si>
  <si>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</si>
  <si>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</si>
  <si>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</si>
  <si>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</si>
  <si>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</si>
  <si>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</si>
  <si>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</si>
  <si>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</si>
  <si>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</si>
  <si>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</si>
  <si>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</si>
  <si>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</si>
  <si>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</si>
  <si>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</si>
  <si>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</si>
  <si>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</si>
  <si>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</si>
  <si>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</si>
  <si>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</si>
  <si>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</si>
  <si>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</si>
  <si>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</si>
  <si>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</si>
  <si>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</si>
  <si>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</si>
  <si>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</si>
  <si>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</si>
  <si>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</si>
  <si>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</si>
  <si>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</si>
  <si>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</si>
  <si>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</si>
  <si>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</si>
  <si>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</si>
  <si>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</si>
  <si>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</si>
  <si>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</si>
  <si>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</si>
  <si>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</si>
  <si>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</si>
  <si>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</si>
  <si>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</si>
  <si>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</si>
  <si>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</si>
  <si>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</si>
  <si>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</si>
  <si>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</si>
  <si>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</si>
  <si>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</si>
  <si>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</si>
  <si>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</si>
  <si>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</si>
  <si>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</si>
  <si>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</si>
  <si>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</si>
  <si>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</si>
  <si>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</si>
  <si>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</si>
  <si>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</si>
  <si>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</si>
  <si>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</si>
  <si>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</si>
  <si>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</si>
  <si>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</si>
  <si>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</si>
  <si>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</si>
  <si>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</si>
  <si>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</si>
  <si>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</si>
  <si>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</si>
  <si>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</si>
  <si>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</si>
  <si>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</si>
  <si>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</si>
  <si>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</si>
  <si>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</si>
  <si>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</si>
  <si>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</si>
  <si>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</si>
  <si>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</si>
  <si>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</si>
  <si>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</si>
  <si>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</si>
  <si>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</si>
  <si>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</si>
  <si>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</si>
  <si>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</si>
  <si>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</si>
  <si>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</si>
  <si>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</si>
  <si>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</si>
  <si>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</si>
  <si>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</si>
  <si>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</si>
  <si>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</si>
  <si>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</si>
  <si>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</si>
  <si>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</si>
  <si>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</si>
  <si>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</si>
  <si>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</si>
  <si>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</si>
  <si>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</si>
  <si>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</si>
  <si>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</si>
  <si>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</si>
  <si>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</si>
  <si>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</si>
  <si>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</si>
  <si>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</si>
  <si>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</si>
  <si>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</si>
  <si>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</si>
  <si>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</si>
  <si>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</si>
  <si>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</si>
  <si>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</si>
  <si>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</si>
  <si>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</si>
  <si>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</si>
  <si>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</si>
  <si>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</si>
  <si>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</si>
  <si>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</si>
  <si>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</si>
  <si>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</si>
  <si>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</si>
  <si>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</si>
  <si>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</si>
  <si>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</si>
  <si>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</si>
  <si>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</si>
  <si>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</si>
  <si>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</si>
  <si>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</si>
  <si>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</si>
  <si>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</si>
  <si>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</si>
  <si>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</si>
  <si>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</si>
  <si>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</si>
  <si>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</si>
  <si>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</si>
  <si>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</si>
  <si>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</si>
  <si>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</si>
  <si>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</si>
  <si>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</si>
  <si>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</si>
  <si>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</si>
  <si>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</si>
  <si>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</si>
  <si>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</si>
  <si>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</si>
  <si>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</si>
  <si>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</si>
  <si>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</si>
  <si>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</si>
  <si>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</si>
  <si>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</si>
  <si>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</si>
  <si>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</si>
  <si>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</si>
  <si>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</si>
  <si>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</si>
  <si>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</si>
  <si>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</si>
  <si>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</si>
  <si>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</si>
  <si>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</si>
  <si>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</si>
  <si>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</si>
  <si>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</si>
  <si>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</si>
  <si>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</si>
  <si>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</si>
  <si>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</si>
  <si>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</si>
  <si>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</si>
  <si>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</si>
  <si>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</si>
  <si>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</si>
  <si>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</si>
  <si>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</si>
  <si>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</si>
  <si>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</si>
  <si>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</si>
  <si>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</si>
  <si>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</si>
  <si>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</si>
  <si>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</si>
  <si>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</si>
  <si>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</si>
  <si>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</si>
  <si>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</si>
  <si>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</si>
  <si>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</si>
  <si>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</si>
  <si>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</si>
  <si>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</si>
  <si>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</si>
  <si>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</si>
  <si>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</si>
  <si>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</si>
  <si>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</si>
  <si>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</si>
  <si>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</si>
  <si>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</si>
  <si>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</si>
  <si>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</si>
  <si>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</si>
  <si>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</si>
  <si>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</si>
  <si>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</si>
  <si>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</si>
  <si>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</si>
  <si>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</si>
  <si>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</si>
  <si>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</si>
  <si>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</si>
  <si>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</si>
  <si>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</si>
  <si>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</si>
  <si>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</si>
  <si>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</si>
  <si>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</si>
  <si>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</si>
  <si>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</si>
  <si>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</si>
  <si>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</si>
  <si>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</si>
  <si>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</si>
  <si>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</si>
  <si>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</si>
  <si>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</si>
  <si>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</si>
  <si>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</si>
  <si>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</si>
  <si>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</si>
  <si>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</si>
  <si>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</si>
  <si>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</si>
  <si>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</si>
  <si>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</si>
  <si>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</si>
  <si>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</si>
  <si>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</si>
  <si>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</si>
  <si>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</si>
  <si>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</si>
  <si>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</si>
  <si>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</si>
  <si>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</si>
  <si>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</si>
  <si>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</si>
  <si>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</si>
  <si>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</si>
  <si>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</si>
  <si>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</si>
  <si>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</si>
  <si>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</si>
  <si>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</si>
  <si>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</si>
  <si>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</si>
  <si>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</si>
  <si>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</si>
  <si>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</si>
  <si>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</si>
  <si>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</si>
  <si>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</si>
  <si>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</si>
  <si>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</si>
  <si>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</si>
  <si>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</si>
  <si>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</si>
  <si>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</si>
  <si>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</si>
  <si>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</si>
  <si>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</si>
  <si>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</si>
  <si>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</si>
  <si>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</si>
  <si>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</si>
  <si>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</si>
  <si>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</si>
  <si>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</si>
  <si>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</si>
  <si>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</si>
  <si>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</si>
  <si>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</si>
  <si>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</si>
  <si>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</si>
  <si>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</si>
  <si>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</si>
  <si>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</si>
  <si>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</si>
  <si>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</si>
  <si>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</si>
  <si>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</si>
  <si>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</si>
  <si>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</si>
  <si>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</si>
  <si>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</si>
  <si>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</si>
  <si>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</si>
  <si>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</si>
  <si>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</si>
  <si>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</si>
  <si>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</si>
  <si>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</si>
  <si>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</si>
  <si>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</si>
  <si>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</si>
  <si>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</si>
  <si>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</si>
  <si>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</si>
  <si>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</si>
  <si>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</si>
  <si>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</si>
  <si>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</si>
  <si>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</si>
  <si>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</si>
  <si>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</si>
  <si>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</si>
  <si>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</si>
  <si>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</si>
  <si>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</si>
  <si>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</si>
  <si>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</si>
  <si>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</si>
  <si>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</si>
  <si>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</si>
  <si>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</si>
  <si>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</si>
  <si>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</si>
  <si>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</si>
  <si>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</si>
  <si>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</si>
  <si>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</si>
  <si>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</si>
  <si>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</si>
  <si>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</si>
  <si>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</si>
  <si>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</si>
  <si>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</si>
  <si>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</si>
  <si>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</si>
  <si>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</si>
  <si>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</si>
  <si>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</si>
  <si>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</si>
  <si>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</si>
  <si>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</si>
  <si>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</si>
  <si>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</si>
  <si>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</si>
  <si>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</si>
  <si>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</si>
  <si>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</si>
  <si>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</si>
  <si>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</si>
  <si>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</si>
  <si>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</si>
  <si>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</si>
  <si>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</si>
  <si>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</si>
  <si>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</si>
  <si>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</si>
  <si>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</si>
  <si>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</si>
  <si>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</si>
  <si>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</si>
  <si>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</si>
  <si>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</si>
  <si>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</si>
  <si>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</si>
  <si>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</si>
  <si>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</si>
  <si>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</si>
  <si>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</si>
  <si>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</si>
  <si>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</si>
  <si>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</si>
  <si>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</si>
  <si>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</si>
  <si>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</si>
  <si>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</si>
  <si>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</si>
  <si>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</si>
  <si>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</si>
  <si>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</si>
  <si>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</si>
  <si>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</si>
  <si>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</si>
  <si>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</si>
  <si>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</si>
  <si>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</si>
  <si>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</si>
  <si>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</si>
  <si>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</si>
  <si>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</si>
  <si>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</si>
  <si>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</si>
  <si>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</si>
  <si>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</si>
  <si>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</si>
  <si>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</si>
  <si>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</si>
  <si>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</si>
  <si>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</si>
  <si>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</si>
  <si>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</si>
  <si>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</si>
  <si>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</si>
  <si>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</si>
  <si>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</si>
  <si>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</si>
  <si>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</si>
  <si>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</si>
  <si>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</si>
  <si>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</si>
  <si>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</si>
  <si>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</si>
  <si>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</si>
  <si>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</si>
  <si>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</si>
  <si>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</si>
  <si>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</si>
  <si>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</si>
  <si>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</si>
  <si>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</si>
  <si>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</si>
  <si>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</si>
  <si>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</si>
  <si>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</si>
  <si>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</si>
  <si>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</si>
  <si>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</si>
  <si>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</si>
  <si>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</si>
  <si>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</si>
  <si>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</si>
  <si>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</si>
  <si>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</si>
  <si>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</si>
  <si>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</si>
  <si>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</si>
  <si>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</si>
  <si>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</si>
  <si>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</si>
  <si>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</si>
  <si>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</si>
  <si>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</si>
  <si>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</si>
  <si>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</si>
  <si>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</si>
  <si>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</si>
  <si>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</si>
  <si>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</si>
  <si>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</si>
  <si>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</si>
  <si>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</si>
  <si>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</si>
  <si>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</si>
  <si>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</si>
  <si>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</si>
  <si>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</si>
  <si>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</si>
  <si>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</si>
  <si>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</si>
  <si>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</si>
  <si>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</si>
  <si>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</si>
  <si>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</si>
  <si>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</si>
  <si>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</si>
  <si>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</si>
  <si>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</si>
  <si>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</si>
  <si>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</si>
  <si>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</si>
  <si>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</si>
  <si>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</si>
  <si>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</si>
  <si>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</si>
  <si>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</si>
  <si>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</si>
  <si>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</si>
  <si>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</si>
  <si>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</si>
  <si>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</si>
  <si>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</si>
  <si>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</si>
  <si>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</si>
  <si>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</si>
  <si>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</si>
  <si>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</si>
  <si>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</si>
  <si>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</si>
  <si>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</si>
  <si>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</si>
  <si>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</si>
  <si>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</si>
  <si>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</si>
  <si>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</si>
  <si>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</si>
  <si>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</si>
  <si>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</si>
  <si>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</si>
  <si>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</si>
  <si>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</si>
  <si>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</si>
  <si>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</si>
  <si>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</si>
  <si>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</si>
  <si>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</si>
  <si>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</si>
  <si>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</si>
  <si>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</si>
  <si>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</si>
  <si>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</si>
  <si>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</si>
  <si>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</si>
  <si>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</si>
  <si>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</si>
  <si>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</si>
  <si>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</si>
  <si>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</si>
  <si>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</si>
  <si>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</si>
  <si>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</si>
  <si>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</si>
  <si>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</si>
  <si>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</si>
  <si>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</si>
  <si>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</si>
  <si>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</si>
  <si>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</si>
  <si>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</si>
  <si>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</si>
  <si>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</si>
  <si>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</si>
  <si>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</si>
  <si>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</si>
  <si>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</si>
  <si>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</si>
  <si>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</si>
  <si>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</si>
  <si>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</si>
  <si>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</si>
  <si>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</si>
  <si>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</si>
  <si>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</si>
  <si>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</si>
  <si>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</si>
  <si>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</si>
  <si>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</si>
  <si>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</si>
  <si>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</si>
  <si>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</si>
  <si>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</si>
  <si>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</si>
  <si>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</si>
  <si>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</si>
  <si>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</si>
  <si>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</si>
  <si>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</si>
  <si>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</si>
  <si>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</si>
  <si>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</si>
  <si>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</si>
  <si>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</si>
  <si>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</si>
  <si>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</si>
  <si>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</si>
  <si>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</si>
  <si>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</si>
  <si>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</si>
  <si>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</si>
  <si>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</si>
  <si>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</si>
  <si>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</si>
  <si>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</si>
  <si>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</si>
  <si>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</si>
  <si>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</si>
  <si>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</si>
  <si>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</si>
  <si>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</si>
  <si>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</si>
  <si>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</si>
  <si>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</si>
  <si>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</si>
  <si>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</si>
  <si>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</si>
  <si>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</si>
  <si>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</si>
  <si>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</si>
  <si>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</si>
  <si>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</si>
  <si>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</si>
  <si>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</si>
  <si>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</si>
  <si>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</si>
  <si>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</si>
  <si>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</si>
  <si>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</si>
  <si>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</si>
  <si>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</si>
  <si>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</si>
  <si>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</si>
  <si>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</si>
  <si>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</si>
  <si>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</si>
  <si>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</si>
  <si>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</si>
  <si>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</si>
  <si>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</si>
  <si>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</si>
  <si>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</si>
  <si>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</si>
  <si>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</si>
  <si>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</si>
  <si>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</si>
  <si>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</si>
  <si>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</si>
  <si>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</si>
  <si>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</si>
  <si>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</si>
  <si>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</si>
  <si>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</si>
  <si>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</si>
  <si>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</si>
  <si>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</si>
  <si>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</si>
  <si>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</si>
  <si>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</si>
  <si>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</si>
  <si>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</si>
  <si>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</si>
  <si>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</si>
  <si>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</si>
  <si>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</si>
  <si>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</si>
  <si>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</si>
  <si>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</si>
  <si>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</si>
  <si>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</si>
  <si>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</si>
  <si>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</si>
  <si>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</si>
  <si>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</si>
  <si>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</si>
  <si>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</si>
  <si>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</si>
  <si>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</si>
  <si>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</si>
  <si>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</si>
  <si>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</si>
  <si>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</si>
  <si>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</si>
  <si>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</si>
  <si>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</si>
  <si>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</si>
  <si>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</si>
  <si>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</si>
  <si>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</si>
  <si>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</si>
  <si>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</si>
  <si>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</si>
  <si>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</si>
  <si>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</si>
  <si>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</si>
  <si>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</si>
  <si>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</si>
  <si>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</si>
  <si>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</si>
  <si>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</si>
  <si>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</si>
  <si>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</si>
  <si>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</si>
  <si>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</si>
  <si>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</si>
  <si>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</si>
  <si>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</si>
  <si>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</si>
  <si>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</si>
  <si>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</si>
  <si>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</si>
  <si>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</si>
  <si>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</si>
  <si>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</si>
  <si>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</si>
  <si>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</si>
  <si>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</si>
  <si>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</si>
  <si>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</si>
  <si>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</si>
  <si>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</si>
  <si>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</si>
  <si>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</si>
  <si>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</si>
  <si>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</si>
  <si>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</si>
  <si>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</si>
  <si>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</si>
  <si>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</si>
  <si>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</si>
  <si>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</si>
  <si>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</si>
  <si>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</si>
  <si>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</si>
  <si>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</si>
  <si>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</si>
  <si>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</si>
  <si>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</si>
  <si>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</si>
  <si>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</si>
  <si>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</si>
  <si>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</si>
  <si>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</si>
  <si>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</si>
  <si>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</si>
  <si>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</si>
  <si>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</si>
  <si>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</si>
  <si>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</si>
  <si>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</si>
  <si>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</si>
  <si>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</si>
  <si>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</si>
  <si>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</si>
  <si>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</si>
  <si>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</si>
  <si>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</si>
  <si>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</si>
  <si>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</si>
  <si>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</si>
  <si>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</si>
  <si>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</si>
  <si>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</si>
  <si>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</si>
  <si>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</si>
  <si>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</si>
  <si>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</si>
  <si>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</si>
  <si>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</si>
  <si>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</si>
  <si>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</si>
  <si>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</si>
  <si>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</si>
  <si>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</si>
  <si>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</si>
  <si>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</si>
  <si>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</si>
  <si>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</si>
  <si>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</si>
  <si>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</si>
  <si>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</si>
  <si>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</si>
  <si>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</si>
  <si>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</si>
  <si>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</si>
  <si>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</si>
  <si>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</si>
  <si>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</si>
  <si>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</si>
  <si>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</si>
  <si>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</si>
  <si>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</si>
  <si>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</si>
  <si>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</si>
  <si>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</si>
  <si>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</si>
  <si>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</si>
  <si>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</si>
  <si>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</si>
  <si>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</si>
  <si>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</si>
  <si>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</si>
  <si>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</si>
  <si>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</si>
  <si>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</si>
  <si>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</si>
  <si>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</si>
  <si>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</si>
  <si>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</si>
  <si>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</si>
  <si>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</si>
  <si>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</si>
  <si>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</si>
  <si>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</si>
  <si>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</si>
  <si>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</si>
  <si>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</si>
  <si>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</si>
  <si>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</si>
  <si>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</si>
  <si>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</si>
  <si>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</si>
  <si>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</si>
  <si>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</si>
  <si>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</si>
  <si>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</si>
  <si>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</si>
  <si>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</si>
  <si>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</si>
  <si>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</si>
  <si>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</si>
  <si>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</si>
  <si>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</si>
  <si>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</si>
  <si>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</si>
  <si>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</si>
  <si>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</si>
  <si>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</si>
  <si>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</si>
  <si>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</si>
  <si>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</si>
  <si>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</si>
  <si>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</si>
  <si>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</si>
  <si>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</si>
  <si>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</si>
  <si>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</si>
  <si>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</si>
  <si>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</si>
  <si>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</si>
  <si>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</si>
  <si>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</si>
  <si>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</si>
  <si>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</si>
  <si>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</si>
  <si>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</si>
  <si>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</si>
  <si>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</si>
  <si>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</si>
  <si>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</si>
  <si>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</si>
  <si>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</si>
  <si>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</si>
  <si>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</si>
  <si>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</si>
  <si>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</si>
  <si>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</si>
  <si>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</si>
  <si>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</si>
  <si>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</si>
  <si>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</si>
  <si>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</si>
  <si>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</si>
  <si>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</si>
  <si>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</si>
  <si>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</si>
  <si>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</si>
  <si>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</si>
  <si>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</si>
  <si>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</si>
  <si>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</si>
  <si>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</si>
  <si>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</si>
  <si>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</si>
  <si>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</si>
  <si>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</si>
  <si>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</si>
  <si>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</si>
  <si>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</si>
  <si>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</si>
  <si>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</si>
  <si>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</si>
  <si>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</si>
  <si>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</si>
  <si>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</si>
  <si>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</si>
  <si>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</si>
  <si>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</si>
  <si>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</si>
  <si>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</si>
  <si>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</si>
  <si>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</si>
  <si>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</si>
  <si>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</si>
  <si>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</si>
  <si>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</si>
  <si>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</si>
  <si>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</si>
  <si>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</si>
  <si>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</si>
  <si>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</si>
  <si>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</si>
  <si>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</si>
  <si>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</si>
  <si>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</si>
  <si>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</si>
  <si>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</si>
  <si>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</si>
  <si>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</si>
  <si>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</si>
  <si>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</si>
  <si>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</si>
  <si>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</si>
  <si>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</si>
  <si>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</si>
  <si>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</si>
  <si>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</si>
  <si>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</si>
  <si>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</si>
  <si>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</si>
  <si>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</si>
  <si>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</si>
  <si>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</si>
  <si>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</si>
  <si>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</si>
  <si>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</si>
  <si>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</si>
  <si>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</si>
  <si>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</si>
  <si>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</si>
  <si>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</si>
  <si>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</si>
  <si>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</si>
  <si>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</si>
  <si>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</si>
  <si>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</si>
  <si>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</si>
  <si>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</si>
  <si>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</si>
  <si>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</si>
  <si>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</si>
  <si>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</si>
  <si>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</si>
  <si>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</si>
  <si>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</si>
  <si>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</si>
  <si>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</si>
  <si>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</si>
  <si>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</si>
  <si>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</si>
  <si>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</si>
  <si>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</si>
  <si>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</si>
  <si>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</si>
  <si>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</si>
  <si>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</si>
  <si>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</si>
  <si>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</si>
  <si>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</si>
  <si>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</si>
  <si>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</si>
  <si>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</si>
  <si>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</si>
  <si>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</si>
  <si>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</si>
  <si>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</si>
  <si>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</si>
  <si>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</si>
  <si>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</si>
  <si>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</si>
  <si>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</si>
  <si>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</si>
  <si>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</si>
  <si>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</si>
  <si>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</si>
  <si>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</si>
  <si>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</si>
  <si>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</si>
  <si>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</si>
  <si>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</si>
  <si>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</si>
  <si>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</si>
  <si>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</si>
  <si>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</si>
  <si>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</si>
  <si>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</si>
  <si>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</si>
  <si>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</si>
  <si>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</si>
  <si>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</si>
  <si>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</si>
  <si>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</si>
  <si>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</si>
  <si>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</si>
  <si>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</si>
  <si>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</si>
  <si>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</si>
  <si>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</si>
  <si>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</si>
  <si>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</si>
  <si>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</si>
  <si>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</si>
  <si>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</si>
  <si>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</si>
  <si>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</si>
  <si>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</si>
  <si>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</si>
  <si>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</si>
  <si>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</si>
  <si>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</si>
  <si>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</si>
  <si>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</si>
  <si>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</si>
  <si>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</si>
  <si>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</si>
  <si>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</si>
  <si>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</si>
  <si>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</si>
  <si>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</si>
  <si>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</si>
  <si>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</si>
  <si>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</si>
  <si>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</si>
  <si>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</si>
  <si>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</si>
  <si>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</si>
  <si>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</si>
  <si>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</si>
  <si>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</si>
  <si>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</si>
  <si>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</si>
  <si>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</si>
  <si>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</si>
  <si>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</si>
  <si>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</si>
  <si>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</si>
  <si>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</si>
  <si>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</si>
  <si>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</si>
  <si>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</si>
  <si>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</si>
  <si>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</si>
  <si>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</si>
  <si>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</si>
  <si>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</si>
  <si>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</si>
  <si>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</si>
  <si>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</si>
  <si>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</si>
  <si>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</si>
  <si>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</si>
  <si>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</si>
  <si>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</si>
  <si>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</si>
  <si>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</si>
  <si>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</si>
  <si>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</si>
  <si>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</si>
  <si>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</si>
  <si>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</si>
  <si>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</si>
  <si>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</si>
  <si>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</si>
  <si>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</si>
  <si>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</si>
  <si>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</si>
  <si>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</si>
  <si>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</si>
  <si>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</si>
  <si>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</si>
  <si>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</si>
  <si>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</si>
  <si>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</si>
  <si>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</si>
  <si>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</si>
  <si>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</si>
  <si>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</si>
  <si>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</si>
  <si>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</si>
  <si>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</si>
  <si>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</si>
  <si>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</si>
  <si>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</si>
  <si>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</si>
  <si>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</si>
  <si>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</si>
  <si>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</si>
  <si>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</si>
  <si>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</si>
  <si>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</si>
  <si>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</si>
  <si>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</si>
  <si>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</si>
  <si>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</si>
  <si>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</si>
  <si>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</si>
  <si>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</si>
  <si>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</si>
  <si>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</si>
  <si>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</si>
  <si>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</si>
  <si>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</si>
  <si>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</si>
  <si>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</si>
  <si>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</si>
  <si>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</si>
  <si>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</si>
  <si>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</si>
  <si>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</si>
  <si>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</si>
  <si>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</si>
  <si>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</si>
  <si>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</si>
  <si>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</si>
  <si>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</si>
  <si>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</si>
  <si>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</si>
  <si>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</si>
  <si>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</si>
  <si>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</si>
  <si>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</si>
  <si>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</si>
  <si>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</si>
  <si>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</si>
  <si>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</si>
  <si>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</si>
  <si>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</si>
  <si>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</si>
  <si>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</si>
  <si>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</si>
  <si>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</si>
  <si>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</si>
  <si>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</si>
  <si>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</si>
  <si>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</si>
  <si>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</si>
  <si>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</si>
  <si>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</si>
  <si>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</si>
  <si>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</si>
  <si>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</si>
  <si>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</si>
  <si>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</si>
  <si>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</si>
  <si>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</si>
  <si>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</si>
  <si>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</si>
  <si>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</si>
  <si>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</si>
  <si>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</si>
  <si>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</si>
  <si>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</si>
  <si>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</si>
  <si>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</si>
  <si>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</si>
  <si>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</si>
  <si>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</si>
  <si>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</si>
  <si>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</si>
  <si>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</si>
  <si>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</si>
  <si>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</si>
  <si>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</si>
  <si>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</si>
  <si>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</si>
  <si>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</si>
  <si>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</si>
  <si>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</si>
  <si>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</si>
  <si>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</si>
  <si>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</si>
  <si>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</si>
  <si>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</si>
  <si>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</si>
  <si>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</si>
  <si>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</si>
  <si>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</si>
  <si>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</si>
  <si>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</si>
  <si>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</si>
  <si>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</si>
  <si>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</si>
  <si>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</si>
  <si>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</si>
  <si>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</si>
  <si>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</si>
  <si>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</si>
  <si>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</si>
  <si>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</si>
  <si>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</si>
  <si>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</si>
  <si>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</si>
  <si>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</si>
  <si>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</si>
  <si>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</si>
  <si>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</si>
  <si>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</si>
  <si>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</si>
  <si>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</si>
  <si>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</si>
  <si>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</si>
  <si>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</si>
  <si>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</si>
  <si>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</si>
  <si>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</si>
  <si>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</si>
  <si>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</si>
  <si>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</si>
  <si>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</si>
  <si>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</si>
  <si>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</si>
  <si>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</si>
  <si>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</si>
  <si>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</si>
  <si>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</si>
  <si>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</si>
  <si>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</si>
  <si>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</si>
  <si>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</si>
  <si>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</si>
  <si>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</si>
  <si>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</si>
  <si>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</si>
  <si>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</si>
  <si>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</si>
  <si>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</si>
  <si>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</si>
  <si>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</si>
  <si>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</si>
  <si>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</si>
  <si>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</si>
  <si>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</si>
  <si>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</si>
  <si>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</si>
  <si>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</si>
  <si>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</si>
  <si>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</si>
  <si>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</si>
  <si>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</si>
  <si>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</si>
  <si>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</si>
  <si>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</si>
  <si>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</si>
  <si>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</si>
  <si>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</si>
  <si>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</si>
  <si>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</si>
  <si>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</si>
  <si>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</si>
  <si>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</si>
  <si>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</si>
  <si>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</si>
  <si>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</si>
  <si>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</si>
  <si>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</si>
  <si>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</si>
  <si>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</si>
  <si>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</si>
  <si>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</si>
  <si>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</si>
  <si>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</si>
  <si>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</si>
  <si>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</si>
  <si>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</si>
  <si>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</si>
  <si>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</si>
  <si>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</si>
  <si>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</si>
  <si>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</si>
  <si>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</si>
  <si>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</si>
  <si>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</si>
  <si>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</si>
  <si>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</si>
  <si>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</si>
  <si>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</si>
  <si>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</si>
  <si>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</si>
  <si>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</si>
  <si>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</si>
  <si>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</si>
  <si>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</si>
  <si>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</si>
  <si>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</si>
  <si>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</si>
  <si>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</si>
  <si>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</si>
  <si>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</si>
  <si>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</si>
  <si>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</si>
  <si>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</si>
  <si>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</si>
  <si>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</si>
  <si>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</si>
  <si>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</si>
  <si>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</si>
  <si>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</si>
  <si>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</si>
  <si>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</si>
  <si>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</si>
  <si>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</si>
  <si>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</si>
  <si>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</si>
  <si>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</si>
  <si>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</si>
  <si>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</si>
  <si>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</si>
  <si>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</si>
  <si>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</si>
  <si>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</si>
  <si>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</si>
  <si>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</si>
  <si>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</si>
  <si>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</si>
  <si>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</si>
  <si>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</si>
  <si>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</si>
  <si>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</si>
  <si>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</si>
  <si>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</si>
  <si>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</si>
  <si>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</si>
  <si>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</si>
  <si>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</si>
  <si>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</si>
  <si>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</si>
  <si>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</si>
  <si>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</si>
  <si>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</si>
  <si>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</si>
  <si>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</si>
  <si>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</si>
  <si>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</si>
  <si>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</si>
  <si>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</si>
  <si>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</si>
  <si>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</si>
  <si>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</si>
  <si>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</si>
  <si>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</si>
  <si>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</si>
  <si>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</si>
  <si>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</si>
  <si>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</si>
  <si>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</si>
  <si>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</si>
  <si>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</si>
  <si>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</si>
  <si>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</si>
  <si>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</si>
  <si>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</si>
  <si>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</si>
  <si>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</si>
  <si>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</si>
  <si>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</si>
  <si>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</si>
  <si>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</si>
  <si>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</si>
  <si>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</si>
  <si>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</si>
  <si>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</si>
  <si>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</si>
  <si>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</si>
  <si>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</si>
  <si>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</si>
  <si>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</si>
  <si>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</si>
  <si>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</si>
  <si>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</si>
  <si>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</si>
  <si>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</si>
  <si>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</si>
  <si>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</si>
  <si>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</si>
  <si>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</si>
  <si>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</si>
  <si>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</si>
  <si>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</si>
  <si>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</si>
  <si>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</si>
  <si>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</si>
  <si>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</si>
  <si>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</si>
  <si>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</si>
  <si>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</si>
  <si>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</si>
  <si>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</si>
  <si>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</si>
  <si>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</si>
  <si>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</si>
  <si>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</si>
  <si>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</si>
  <si>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</si>
  <si>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</si>
  <si>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</si>
  <si>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</si>
  <si>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</si>
  <si>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</si>
  <si>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</si>
  <si>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</si>
  <si>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</si>
  <si>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</si>
  <si>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</si>
  <si>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</si>
  <si>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</si>
  <si>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</si>
  <si>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</si>
  <si>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</si>
  <si>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</si>
  <si>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</si>
  <si>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</si>
  <si>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</si>
  <si>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</si>
  <si>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</si>
  <si>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</si>
  <si>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</si>
  <si>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</si>
  <si>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</si>
  <si>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</si>
  <si>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</si>
  <si>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</si>
  <si>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</si>
  <si>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</si>
  <si>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</si>
  <si>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</si>
  <si>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</si>
  <si>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</si>
  <si>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</si>
  <si>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</si>
  <si>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</si>
  <si>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</si>
  <si>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</si>
  <si>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</si>
  <si>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</si>
  <si>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</si>
  <si>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</si>
  <si>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</si>
  <si>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</si>
  <si>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</si>
  <si>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</si>
  <si>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</si>
  <si>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</si>
  <si>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</si>
  <si>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</si>
  <si>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</si>
  <si>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</si>
  <si>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</si>
  <si>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</si>
  <si>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</si>
  <si>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</si>
  <si>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</si>
  <si>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</si>
  <si>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</si>
  <si>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</si>
  <si>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</si>
  <si>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</si>
  <si>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</si>
  <si>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</si>
  <si>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</si>
  <si>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</si>
  <si>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</si>
  <si>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</si>
  <si>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</si>
  <si>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</si>
  <si>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</si>
  <si>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</si>
  <si>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</si>
  <si>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</si>
  <si>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</si>
  <si>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</si>
  <si>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</si>
  <si>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</si>
  <si>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</si>
  <si>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</si>
  <si>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</si>
  <si>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</si>
  <si>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</si>
  <si>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</si>
  <si>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</si>
  <si>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</si>
  <si>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</si>
  <si>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</si>
  <si>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</si>
  <si>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</si>
  <si>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</si>
  <si>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</si>
  <si>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</si>
  <si>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</si>
  <si>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</si>
  <si>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</si>
  <si>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</si>
  <si>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</si>
  <si>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</si>
  <si>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</si>
  <si>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</si>
  <si>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</si>
  <si>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</si>
  <si>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</si>
  <si>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</si>
  <si>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</si>
  <si>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</si>
  <si>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</si>
  <si>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</si>
  <si>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</si>
  <si>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</si>
  <si>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</si>
  <si>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</si>
  <si>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</si>
  <si>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</si>
  <si>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</si>
  <si>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</si>
  <si>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</si>
  <si>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</si>
  <si>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</si>
  <si>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</si>
  <si>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</si>
  <si>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</si>
  <si>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</si>
  <si>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</si>
  <si>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</si>
  <si>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</si>
  <si>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</si>
  <si>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</si>
  <si>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</si>
  <si>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</si>
  <si>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</si>
  <si>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</si>
  <si>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</si>
  <si>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</si>
  <si>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</si>
  <si>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</si>
  <si>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</si>
  <si>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</si>
  <si>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</si>
  <si>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</si>
  <si>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</si>
  <si>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</si>
  <si>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</si>
  <si>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</si>
  <si>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</si>
  <si>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</si>
  <si>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</si>
  <si>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</si>
  <si>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</si>
  <si>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</si>
  <si>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</si>
  <si>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</si>
  <si>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</si>
  <si>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</si>
  <si>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</si>
  <si>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</si>
  <si>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</si>
  <si>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</si>
  <si>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</si>
  <si>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</si>
  <si>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</si>
  <si>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</si>
  <si>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</si>
  <si>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</si>
  <si>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</si>
  <si>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</si>
  <si>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</si>
  <si>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</si>
  <si>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</si>
  <si>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</si>
  <si>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</si>
  <si>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</si>
  <si>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</si>
  <si>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</si>
  <si>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</si>
  <si>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</si>
  <si>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</si>
  <si>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</si>
  <si>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</si>
  <si>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</si>
  <si>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</si>
  <si>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</si>
  <si>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</si>
  <si>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</si>
  <si>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</si>
  <si>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</si>
  <si>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</si>
  <si>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</si>
  <si>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</si>
  <si>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</si>
  <si>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</si>
  <si>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</si>
  <si>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</si>
  <si>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</si>
  <si>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</si>
  <si>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</si>
  <si>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</si>
  <si>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</si>
  <si>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</si>
  <si>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</si>
  <si>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</si>
  <si>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</si>
  <si>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</si>
  <si>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</si>
  <si>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</si>
  <si>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</si>
  <si>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</si>
  <si>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</si>
  <si>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</si>
  <si>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</si>
  <si>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</si>
  <si>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</si>
  <si>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</si>
  <si>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</si>
  <si>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</si>
  <si>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</si>
  <si>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</si>
  <si>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</si>
  <si>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</si>
  <si>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</si>
  <si>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</si>
  <si>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</si>
  <si>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</si>
  <si>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</si>
  <si>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</si>
  <si>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</si>
  <si>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</si>
  <si>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</si>
  <si>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</si>
  <si>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</si>
  <si>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</si>
  <si>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</si>
  <si>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</si>
  <si>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</si>
  <si>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</si>
  <si>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</si>
  <si>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</si>
  <si>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</si>
  <si>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</si>
  <si>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</si>
  <si>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</si>
  <si>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</si>
  <si>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</si>
  <si>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</si>
  <si>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</si>
  <si>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</si>
  <si>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</si>
  <si>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</si>
  <si>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</si>
  <si>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</si>
  <si>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</si>
  <si>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</si>
  <si>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</si>
  <si>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</si>
  <si>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</si>
  <si>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</si>
  <si>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</si>
  <si>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</si>
  <si>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</si>
  <si>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</si>
  <si>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</si>
  <si>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</si>
  <si>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</si>
  <si>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</si>
  <si>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</si>
  <si>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</si>
  <si>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</si>
  <si>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</si>
  <si>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</si>
  <si>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</si>
  <si>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</si>
  <si>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</si>
  <si>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</si>
  <si>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</si>
  <si>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</si>
  <si>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</si>
  <si>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</si>
  <si>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</si>
  <si>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</si>
  <si>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</si>
  <si>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</si>
  <si>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</si>
  <si>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</si>
  <si>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</si>
  <si>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</si>
  <si>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</si>
  <si>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</si>
  <si>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</si>
  <si>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</si>
  <si>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</si>
  <si>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</si>
  <si>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</si>
  <si>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</si>
  <si>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</si>
  <si>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</si>
  <si>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</si>
  <si>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</si>
  <si>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</si>
  <si>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</si>
  <si>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</si>
  <si>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</si>
  <si>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</si>
  <si>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</si>
  <si>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</si>
  <si>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</si>
  <si>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</si>
  <si>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</si>
  <si>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</si>
  <si>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</si>
  <si>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</si>
  <si>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</si>
  <si>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</si>
  <si>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</si>
  <si>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</si>
  <si>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</si>
  <si>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</si>
  <si>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</si>
  <si>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</si>
  <si>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</si>
  <si>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</si>
  <si>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</si>
  <si>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</si>
  <si>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</si>
  <si>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</si>
  <si>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</si>
  <si>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</si>
  <si>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</si>
  <si>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</si>
  <si>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</si>
  <si>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</si>
  <si>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</si>
  <si>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</si>
  <si>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</si>
  <si>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</si>
  <si>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</si>
  <si>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</si>
  <si>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</si>
  <si>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</si>
  <si>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</si>
  <si>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</si>
  <si>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</si>
  <si>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</si>
  <si>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</si>
  <si>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</si>
  <si>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</si>
  <si>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</si>
  <si>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</si>
  <si>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</si>
  <si>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</si>
  <si>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</si>
  <si>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</si>
  <si>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</si>
  <si>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</si>
  <si>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</si>
  <si>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</si>
  <si>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</si>
  <si>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</si>
  <si>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</si>
  <si>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</si>
  <si>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</si>
  <si>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</si>
  <si>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</si>
  <si>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</si>
  <si>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</si>
  <si>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</si>
  <si>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</si>
  <si>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</si>
  <si>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</si>
  <si>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</si>
  <si>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</si>
  <si>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</si>
  <si>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</si>
  <si>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</si>
  <si>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</si>
  <si>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</si>
  <si>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</si>
  <si>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</si>
  <si>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</si>
  <si>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</si>
  <si>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</si>
  <si>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</si>
  <si>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</si>
  <si>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</si>
  <si>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</si>
  <si>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</si>
  <si>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</si>
  <si>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</si>
  <si>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</si>
  <si>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</si>
  <si>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</si>
  <si>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</si>
  <si>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</si>
  <si>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</si>
  <si>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</si>
  <si>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</si>
  <si>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</si>
  <si>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</si>
  <si>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</si>
  <si>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</si>
  <si>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</si>
  <si>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</si>
  <si>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</si>
  <si>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</si>
  <si>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</si>
  <si>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</si>
  <si>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</si>
  <si>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</si>
  <si>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</si>
  <si>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</si>
  <si>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</si>
  <si>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</si>
  <si>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</si>
  <si>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</si>
  <si>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</si>
  <si>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</si>
  <si>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</si>
  <si>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</si>
  <si>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</si>
  <si>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</si>
  <si>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</si>
  <si>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</si>
  <si>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</si>
  <si>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</si>
  <si>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</si>
  <si>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</si>
  <si>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</si>
  <si>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</si>
  <si>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</si>
  <si>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</si>
  <si>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</si>
  <si>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</si>
  <si>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</si>
  <si>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</si>
  <si>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</si>
  <si>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</si>
  <si>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</si>
  <si>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</si>
  <si>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</si>
  <si>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</si>
  <si>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</si>
  <si>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</si>
  <si>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</si>
  <si>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</si>
  <si>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</si>
  <si>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</si>
  <si>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</si>
  <si>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</si>
  <si>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</si>
  <si>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</si>
  <si>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</si>
  <si>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</si>
  <si>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</si>
  <si>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</si>
  <si>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</si>
  <si>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</si>
  <si>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</si>
  <si>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</si>
  <si>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</si>
  <si>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</si>
  <si>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</si>
  <si>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</si>
  <si>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</si>
  <si>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</si>
  <si>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</si>
  <si>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</si>
  <si>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</si>
  <si>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</si>
  <si>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</si>
  <si>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</si>
  <si>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</si>
  <si>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</si>
  <si>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</si>
  <si>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</si>
  <si>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</si>
  <si>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</si>
  <si>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</si>
  <si>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</si>
  <si>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</si>
  <si>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</si>
  <si>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</si>
  <si>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</si>
  <si>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</si>
  <si>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</si>
  <si>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</si>
  <si>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</si>
  <si>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</si>
  <si>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</si>
  <si>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</si>
  <si>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</si>
  <si>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</si>
  <si>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</si>
  <si>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</si>
  <si>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</si>
  <si>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</si>
  <si>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</si>
  <si>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</si>
  <si>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</si>
  <si>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</si>
  <si>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</si>
  <si>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</si>
  <si>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</si>
  <si>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</si>
  <si>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</si>
  <si>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</si>
  <si>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</si>
  <si>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</si>
  <si>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</si>
  <si>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</si>
  <si>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</si>
  <si>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</si>
  <si>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</si>
  <si>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</si>
  <si>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</si>
  <si>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</si>
  <si>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</si>
  <si>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</si>
  <si>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</si>
  <si>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</si>
  <si>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</si>
  <si>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</si>
  <si>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</si>
  <si>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</si>
  <si>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</si>
  <si>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</si>
  <si>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</si>
  <si>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</si>
  <si>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</si>
  <si>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</si>
  <si>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</si>
  <si>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</si>
  <si>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</si>
  <si>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</si>
  <si>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</si>
  <si>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</si>
  <si>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</si>
  <si>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</si>
  <si>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</si>
  <si>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</si>
  <si>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</si>
  <si>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</si>
  <si>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</si>
  <si>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</si>
  <si>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</si>
  <si>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</si>
  <si>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</si>
  <si>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</si>
  <si>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</si>
  <si>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</si>
  <si>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</si>
  <si>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</si>
  <si>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</si>
  <si>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</si>
  <si>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</si>
  <si>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</si>
  <si>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</si>
  <si>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</si>
  <si>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</si>
  <si>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</si>
  <si>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</si>
  <si>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</si>
  <si>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</si>
  <si>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</si>
  <si>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</si>
  <si>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</si>
  <si>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</si>
  <si>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</si>
  <si>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</si>
  <si>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</si>
  <si>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</si>
  <si>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</si>
  <si>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</si>
  <si>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</si>
  <si>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</si>
  <si>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</si>
  <si>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</si>
  <si>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</si>
  <si>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</si>
  <si>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</si>
  <si>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</si>
  <si>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</si>
  <si>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</si>
  <si>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</si>
  <si>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</si>
  <si>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</si>
  <si>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</si>
  <si>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</si>
  <si>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</si>
  <si>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</si>
  <si>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</si>
  <si>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</si>
  <si>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</si>
  <si>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</si>
  <si>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</si>
  <si>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</si>
  <si>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</si>
  <si>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</si>
  <si>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</si>
  <si>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</si>
  <si>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</si>
  <si>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</si>
  <si>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</si>
  <si>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</si>
  <si>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</si>
  <si>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</si>
  <si>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</si>
  <si>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</si>
  <si>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</si>
  <si>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</si>
  <si>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</si>
  <si>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</si>
  <si>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</si>
  <si>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</si>
  <si>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</si>
  <si>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</si>
  <si>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</si>
  <si>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</si>
  <si>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</si>
  <si>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</si>
  <si>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</si>
  <si>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</si>
  <si>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</si>
  <si>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</si>
  <si>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</si>
  <si>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</si>
  <si>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</si>
  <si>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</si>
  <si>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</si>
  <si>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</si>
  <si>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</si>
  <si>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</si>
  <si>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</si>
  <si>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</si>
  <si>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</si>
  <si>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</si>
  <si>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</si>
  <si>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</si>
  <si>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</si>
  <si>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</si>
  <si>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</si>
  <si>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</si>
  <si>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</si>
  <si>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</si>
  <si>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</si>
  <si>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</si>
  <si>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</si>
  <si>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</si>
  <si>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</si>
  <si>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</si>
  <si>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</si>
  <si>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</si>
  <si>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</si>
  <si>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</si>
  <si>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</si>
  <si>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</si>
  <si>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</si>
  <si>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</si>
  <si>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</si>
  <si>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</si>
  <si>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</si>
  <si>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</si>
  <si>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</si>
  <si>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</si>
  <si>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</si>
  <si>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</si>
  <si>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</si>
  <si>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</si>
  <si>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</si>
  <si>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</si>
  <si>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</si>
  <si>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</si>
  <si>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</si>
  <si>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</si>
  <si>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</si>
  <si>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</si>
  <si>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</si>
  <si>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</si>
  <si>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</si>
  <si>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</si>
  <si>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</si>
  <si>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</si>
  <si>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</si>
  <si>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</si>
  <si>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</si>
  <si>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</si>
  <si>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</si>
  <si>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</si>
  <si>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</si>
  <si>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</si>
  <si>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</si>
  <si>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</si>
  <si>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</si>
  <si>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</si>
  <si>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</si>
  <si>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</si>
  <si>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</si>
  <si>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</si>
  <si>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</si>
  <si>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</si>
  <si>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</si>
  <si>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</si>
  <si>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</si>
  <si>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</si>
  <si>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</si>
  <si>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</si>
  <si>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</si>
  <si>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</si>
  <si>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</si>
  <si>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</si>
  <si>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</si>
  <si>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</si>
  <si>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</si>
  <si>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</si>
  <si>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</si>
  <si>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</si>
  <si>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</si>
  <si>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</si>
  <si>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</si>
  <si>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</si>
  <si>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</si>
  <si>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</si>
  <si>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</si>
  <si>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</si>
  <si>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</si>
  <si>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</si>
  <si>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</si>
  <si>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</si>
  <si>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</si>
  <si>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</si>
  <si>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</si>
  <si>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</si>
  <si>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</si>
  <si>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</si>
  <si>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</si>
  <si>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</si>
  <si>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</si>
  <si>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</si>
  <si>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</si>
  <si>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</si>
  <si>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</si>
  <si>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</si>
  <si>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</si>
  <si>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</si>
  <si>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</si>
  <si>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</si>
  <si>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</si>
  <si>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</si>
  <si>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</si>
  <si>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</si>
  <si>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</si>
  <si>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</si>
  <si>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</si>
  <si>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</si>
  <si>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</si>
  <si>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</si>
  <si>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</si>
  <si>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</si>
  <si>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</si>
  <si>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</si>
  <si>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</si>
  <si>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</si>
  <si>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</si>
  <si>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</si>
  <si>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</si>
  <si>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</si>
  <si>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</si>
  <si>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</si>
  <si>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</si>
  <si>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</si>
  <si>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</si>
  <si>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</si>
  <si>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</si>
  <si>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</si>
  <si>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</si>
  <si>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</si>
  <si>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</si>
  <si>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</si>
  <si>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</si>
  <si>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</si>
  <si>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</si>
  <si>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</si>
  <si>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</si>
  <si>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</si>
  <si>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</si>
  <si>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</si>
  <si>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</si>
  <si>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</si>
  <si>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</si>
  <si>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</si>
  <si>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</si>
  <si>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</si>
  <si>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</si>
  <si>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</si>
  <si>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</si>
  <si>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</si>
  <si>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</si>
  <si>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</si>
  <si>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</si>
  <si>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</si>
  <si>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</si>
  <si>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</si>
  <si>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</si>
  <si>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</si>
  <si>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</si>
  <si>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</si>
  <si>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</si>
  <si>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</si>
  <si>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</si>
  <si>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</si>
  <si>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</si>
  <si>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</si>
  <si>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</si>
  <si>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</si>
  <si>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</si>
  <si>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</si>
  <si>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</si>
  <si>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</si>
  <si>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</si>
  <si>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</si>
  <si>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</si>
  <si>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</si>
  <si>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</si>
  <si>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</si>
  <si>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</si>
  <si>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</si>
  <si>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</si>
  <si>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</si>
  <si>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</si>
  <si>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</si>
  <si>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</si>
  <si>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</si>
  <si>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</si>
  <si>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</si>
  <si>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</si>
  <si>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</si>
  <si>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</si>
  <si>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</si>
  <si>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</si>
  <si>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</si>
  <si>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</si>
  <si>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</si>
  <si>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</si>
  <si>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</si>
  <si>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</si>
  <si>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</si>
  <si>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</si>
  <si>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</si>
  <si>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</si>
  <si>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</si>
  <si>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</si>
  <si>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</si>
  <si>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</si>
  <si>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</si>
  <si>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</si>
  <si>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</si>
  <si>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</si>
  <si>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</si>
  <si>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</si>
  <si>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</si>
  <si>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</si>
  <si>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</si>
  <si>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</si>
  <si>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</si>
  <si>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</si>
  <si>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</si>
  <si>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</si>
  <si>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</si>
  <si>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</si>
  <si>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</si>
  <si>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</si>
  <si>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</si>
  <si>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</si>
  <si>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</si>
  <si>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</si>
  <si>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</si>
  <si>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</si>
  <si>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</si>
  <si>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</si>
  <si>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</si>
  <si>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</si>
  <si>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</si>
  <si>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</si>
  <si>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</si>
  <si>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</si>
  <si>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</si>
  <si>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</si>
  <si>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</si>
  <si>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</si>
  <si>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</si>
  <si>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</si>
  <si>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</si>
  <si>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</si>
  <si>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</si>
  <si>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</si>
  <si>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</si>
  <si>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</si>
  <si>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</si>
  <si>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</si>
  <si>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</si>
  <si>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</si>
  <si>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</si>
  <si>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</si>
  <si>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</si>
  <si>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</si>
  <si>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</si>
  <si>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</si>
  <si>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</si>
  <si>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</si>
  <si>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</si>
  <si>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</si>
  <si>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</si>
  <si>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</si>
  <si>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</si>
  <si>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</si>
  <si>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</si>
  <si>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</si>
  <si>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</si>
  <si>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</si>
  <si>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</si>
  <si>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</si>
  <si>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</si>
  <si>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</si>
  <si>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</si>
  <si>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</si>
  <si>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</si>
  <si>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</si>
  <si>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</si>
  <si>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</si>
  <si>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</si>
  <si>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</si>
  <si>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</si>
  <si>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</si>
  <si>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</si>
  <si>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</si>
  <si>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</si>
  <si>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</si>
  <si>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</si>
  <si>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</si>
  <si>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</si>
  <si>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</si>
  <si>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</si>
  <si>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</si>
  <si>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</si>
  <si>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</si>
  <si>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</si>
  <si>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</si>
  <si>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</si>
  <si>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</si>
  <si>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</si>
  <si>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</si>
  <si>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</si>
  <si>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</si>
  <si>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</si>
  <si>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</si>
  <si>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</si>
  <si>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</si>
  <si>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</si>
  <si>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</si>
  <si>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</si>
  <si>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</si>
  <si>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</si>
  <si>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</si>
  <si>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</si>
  <si>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</si>
  <si>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</si>
  <si>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</si>
  <si>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</si>
  <si>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</si>
  <si>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</si>
  <si>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</si>
  <si>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</si>
  <si>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</si>
  <si>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</si>
  <si>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</si>
  <si>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</si>
  <si>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</si>
  <si>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</si>
  <si>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</si>
  <si>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</si>
  <si>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</si>
  <si>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</si>
  <si>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</si>
  <si>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</si>
  <si>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</si>
  <si>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</si>
  <si>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</si>
  <si>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</si>
  <si>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</si>
  <si>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</si>
  <si>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</si>
  <si>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</si>
  <si>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</si>
  <si>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</si>
  <si>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</si>
  <si>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</si>
  <si>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</si>
  <si>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</si>
  <si>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</si>
  <si>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</si>
  <si>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</si>
  <si>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</si>
  <si>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</si>
  <si>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</si>
  <si>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</si>
  <si>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</si>
  <si>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</si>
  <si>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</si>
  <si>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</si>
  <si>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</si>
  <si>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</si>
  <si>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</si>
  <si>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</si>
  <si>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</si>
  <si>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</si>
  <si>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</si>
  <si>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</si>
  <si>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</si>
  <si>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</si>
  <si>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</si>
  <si>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</si>
  <si>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</si>
  <si>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</si>
  <si>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</si>
  <si>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</si>
  <si>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</si>
  <si>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</si>
  <si>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</si>
  <si>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</si>
  <si>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</si>
  <si>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</si>
  <si>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</si>
  <si>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</si>
  <si>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</si>
  <si>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</si>
  <si>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</si>
  <si>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</si>
  <si>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</si>
  <si>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</si>
  <si>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</si>
  <si>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</si>
  <si>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</si>
  <si>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</si>
  <si>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</si>
  <si>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</si>
  <si>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</si>
  <si>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</si>
  <si>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</si>
  <si>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</si>
  <si>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</si>
  <si>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</si>
  <si>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</si>
  <si>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</si>
  <si>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</si>
  <si>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</si>
  <si>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</si>
  <si>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</si>
  <si>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</si>
  <si>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</si>
  <si>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</si>
  <si>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</si>
  <si>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</si>
  <si>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</si>
  <si>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</si>
  <si>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</si>
  <si>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</si>
  <si>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</si>
  <si>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</si>
  <si>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</si>
  <si>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</si>
  <si>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</si>
  <si>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</si>
  <si>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</si>
  <si>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</si>
  <si>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</si>
  <si>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</si>
  <si>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</si>
  <si>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</si>
  <si>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</si>
  <si>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</si>
  <si>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</si>
  <si>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</si>
  <si>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</si>
  <si>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</si>
  <si>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</si>
  <si>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</si>
  <si>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</si>
  <si>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</si>
  <si>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</si>
  <si>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</si>
  <si>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</si>
  <si>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</si>
  <si>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</si>
  <si>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</si>
  <si>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</si>
  <si>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</si>
  <si>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</si>
  <si>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</si>
  <si>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</si>
  <si>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</si>
  <si>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</si>
  <si>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</si>
  <si>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</si>
  <si>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</si>
  <si>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</si>
  <si>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</si>
  <si>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</si>
  <si>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</si>
  <si>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</si>
  <si>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</si>
  <si>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</si>
  <si>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</si>
  <si>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</si>
  <si>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</si>
  <si>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</si>
  <si>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</si>
  <si>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</si>
  <si>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</si>
  <si>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</si>
  <si>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</si>
  <si>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</si>
  <si>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</si>
  <si>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</si>
  <si>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</si>
  <si>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</si>
  <si>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</si>
  <si>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</si>
  <si>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</si>
  <si>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</si>
  <si>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</si>
  <si>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</si>
  <si>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</si>
  <si>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</si>
  <si>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</si>
  <si>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</si>
  <si>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</si>
  <si>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</si>
  <si>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</si>
  <si>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</si>
  <si>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</si>
  <si>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</si>
  <si>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</si>
  <si>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</si>
  <si>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</si>
  <si>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</si>
  <si>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</si>
  <si>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</si>
  <si>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</si>
  <si>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</si>
  <si>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</si>
  <si>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</si>
  <si>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</si>
  <si>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</si>
  <si>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</si>
  <si>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</si>
  <si>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</si>
  <si>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</si>
  <si>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</si>
  <si>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</si>
  <si>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</si>
  <si>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</si>
  <si>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</si>
  <si>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</si>
  <si>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</si>
  <si>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</si>
  <si>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</si>
  <si>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</si>
  <si>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</si>
  <si>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</si>
  <si>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</si>
  <si>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</si>
  <si>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</si>
  <si>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</si>
  <si>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</si>
  <si>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</si>
  <si>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</si>
  <si>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</si>
  <si>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</si>
  <si>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</si>
  <si>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</si>
  <si>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</si>
  <si>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</si>
  <si>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</si>
  <si>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</si>
  <si>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</si>
  <si>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</si>
  <si>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</si>
  <si>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</si>
  <si>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</si>
  <si>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</si>
  <si>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</si>
  <si>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</si>
  <si>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</si>
  <si>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</si>
  <si>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</si>
  <si>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</si>
  <si>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</si>
  <si>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</si>
  <si>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</si>
  <si>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</si>
  <si>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</si>
  <si>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</si>
  <si>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</si>
  <si>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</si>
  <si>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</si>
  <si>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</si>
  <si>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</si>
  <si>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</si>
  <si>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</si>
  <si>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</si>
  <si>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</si>
  <si>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</si>
  <si>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</si>
  <si>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</si>
  <si>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</si>
  <si>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</si>
  <si>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</si>
  <si>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</si>
  <si>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</si>
  <si>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</si>
  <si>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</si>
  <si>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</si>
  <si>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</si>
  <si>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</si>
  <si>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</si>
  <si>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</si>
  <si>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</si>
  <si>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</si>
  <si>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</si>
  <si>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</si>
  <si>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</si>
  <si>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</si>
  <si>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</si>
  <si>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</si>
  <si>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</si>
  <si>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</si>
  <si>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</si>
  <si>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</si>
  <si>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</si>
  <si>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</si>
  <si>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</si>
  <si>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</si>
  <si>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</si>
  <si>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</si>
  <si>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</si>
  <si>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</si>
  <si>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</si>
  <si>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</si>
  <si>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</si>
  <si>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</si>
  <si>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</si>
  <si>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</si>
  <si>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</si>
  <si>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</si>
  <si>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</si>
  <si>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</si>
  <si>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</si>
  <si>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</si>
  <si>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</si>
  <si>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</si>
  <si>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</si>
  <si>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</si>
  <si>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</si>
  <si>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</si>
  <si>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</si>
  <si>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</si>
  <si>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</si>
  <si>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</si>
  <si>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</si>
  <si>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</si>
  <si>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</si>
  <si>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</si>
  <si>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</si>
  <si>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</si>
  <si>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</si>
  <si>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</si>
  <si>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</si>
  <si>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</si>
  <si>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</si>
  <si>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</si>
  <si>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</si>
  <si>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</si>
  <si>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</si>
  <si>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</si>
  <si>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</si>
  <si>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</si>
  <si>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</si>
  <si>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</si>
  <si>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</si>
  <si>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</si>
  <si>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</si>
  <si>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</si>
  <si>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</si>
  <si>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</si>
  <si>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</si>
  <si>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</si>
  <si>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</si>
  <si>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</si>
  <si>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</si>
  <si>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</si>
  <si>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</si>
  <si>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</si>
  <si>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</si>
  <si>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</si>
  <si>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</si>
  <si>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</si>
  <si>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</si>
  <si>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</si>
  <si>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</si>
  <si>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</si>
  <si>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</si>
  <si>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</si>
  <si>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</si>
  <si>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</si>
  <si>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</si>
  <si>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</si>
  <si>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</si>
  <si>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</si>
  <si>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</si>
  <si>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</si>
  <si>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</si>
  <si>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</si>
  <si>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</si>
  <si>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</si>
  <si>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</si>
  <si>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</si>
  <si>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</si>
  <si>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</si>
  <si>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</si>
  <si>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</si>
  <si>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</si>
  <si>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</si>
  <si>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</si>
  <si>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</si>
  <si>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</si>
  <si>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</si>
  <si>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</si>
  <si>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</si>
  <si>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</si>
  <si>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</si>
  <si>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</si>
  <si>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</si>
  <si>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</si>
  <si>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</si>
  <si>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</si>
  <si>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</si>
  <si>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</si>
  <si>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</si>
  <si>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</si>
  <si>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</si>
  <si>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</si>
  <si>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</si>
  <si>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</si>
  <si>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</si>
  <si>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</si>
  <si>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</si>
  <si>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</si>
  <si>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</si>
  <si>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</si>
  <si>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</si>
  <si>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</si>
  <si>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</si>
  <si>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</si>
  <si>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</si>
  <si>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</si>
  <si>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</si>
  <si>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</si>
  <si>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</si>
  <si>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</si>
  <si>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</si>
  <si>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</si>
  <si>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</si>
  <si>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</si>
  <si>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</si>
  <si>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</si>
  <si>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</si>
  <si>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</si>
  <si>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</si>
  <si>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</si>
  <si>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</si>
  <si>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</si>
  <si>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</si>
  <si>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</si>
  <si>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</si>
  <si>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</si>
  <si>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</si>
  <si>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</si>
  <si>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</si>
  <si>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</si>
  <si>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</si>
  <si>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</si>
  <si>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</si>
  <si>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</si>
  <si>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</si>
  <si>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</si>
  <si>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</si>
  <si>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</si>
  <si>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</si>
  <si>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</si>
  <si>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</si>
  <si>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</si>
  <si>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</si>
  <si>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</si>
  <si>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</si>
  <si>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</si>
  <si>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</si>
  <si>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</si>
  <si>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</si>
  <si>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</si>
  <si>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</si>
  <si>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</si>
  <si>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</si>
  <si>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</si>
  <si>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</si>
  <si>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</si>
  <si>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</si>
  <si>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</si>
  <si>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</si>
  <si>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</si>
  <si>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</si>
  <si>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</si>
  <si>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</si>
  <si>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</si>
  <si>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</si>
  <si>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</si>
  <si>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</si>
  <si>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</si>
  <si>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</si>
  <si>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</si>
  <si>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</si>
  <si>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</si>
  <si>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</si>
  <si>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</si>
  <si>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</si>
  <si>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</si>
  <si>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</si>
  <si>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</si>
  <si>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</si>
  <si>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</si>
  <si>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</si>
  <si>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</si>
  <si>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</si>
  <si>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</si>
  <si>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</si>
  <si>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</si>
  <si>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</si>
  <si>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</si>
  <si>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</si>
  <si>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</si>
  <si>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</si>
  <si>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</si>
  <si>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</si>
  <si>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</si>
  <si>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</si>
  <si>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</si>
  <si>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</si>
  <si>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</si>
  <si>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</si>
  <si>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</si>
  <si>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</si>
  <si>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</si>
  <si>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</si>
  <si>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</si>
  <si>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</si>
  <si>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</si>
  <si>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</si>
  <si>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</si>
  <si>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</si>
  <si>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</si>
  <si>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</si>
  <si>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</si>
  <si>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</si>
  <si>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</si>
  <si>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</si>
  <si>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</si>
  <si>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</si>
  <si>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</si>
  <si>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</si>
  <si>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</si>
  <si>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</si>
  <si>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</si>
  <si>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</si>
  <si>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</si>
  <si>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</si>
  <si>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</si>
  <si>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</si>
  <si>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</si>
  <si>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</si>
  <si>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</si>
  <si>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</si>
  <si>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</si>
  <si>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</si>
  <si>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</si>
  <si>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</si>
  <si>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</si>
  <si>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</si>
  <si>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</si>
  <si>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</si>
  <si>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</si>
  <si>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</si>
  <si>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</si>
  <si>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</si>
  <si>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</si>
  <si>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</si>
  <si>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</si>
  <si>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</si>
  <si>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</si>
  <si>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</si>
  <si>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</si>
  <si>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</si>
  <si>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</si>
  <si>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</si>
  <si>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</si>
  <si>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</si>
  <si>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</si>
  <si>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</si>
  <si>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</si>
  <si>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</si>
  <si>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</si>
  <si>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</si>
  <si>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</si>
  <si>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</si>
  <si>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</si>
  <si>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</si>
  <si>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</si>
  <si>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</si>
  <si>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</si>
  <si>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</si>
  <si>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</si>
  <si>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</si>
  <si>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</si>
  <si>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</si>
  <si>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</si>
  <si>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</si>
  <si>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</si>
  <si>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</si>
  <si>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</si>
  <si>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</si>
  <si>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</si>
  <si>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</si>
  <si>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</si>
  <si>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</si>
  <si>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</si>
  <si>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</si>
  <si>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</si>
  <si>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</si>
  <si>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</si>
  <si>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</si>
  <si>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</si>
  <si>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</si>
  <si>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</si>
  <si>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</si>
  <si>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</si>
  <si>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</si>
  <si>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</si>
  <si>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</si>
  <si>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</si>
  <si>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</si>
  <si>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</si>
  <si>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</si>
  <si>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</si>
  <si>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</si>
  <si>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</si>
  <si>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</si>
  <si>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</si>
  <si>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</si>
  <si>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</si>
  <si>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</si>
  <si>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</si>
  <si>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</si>
  <si>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</si>
  <si>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</si>
  <si>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</si>
  <si>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</si>
  <si>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</si>
  <si>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</si>
  <si>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</si>
  <si>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</si>
  <si>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</si>
  <si>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</si>
  <si>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</si>
  <si>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</si>
  <si>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</si>
  <si>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</si>
  <si>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</si>
  <si>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</si>
  <si>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</si>
  <si>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</si>
  <si>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</si>
  <si>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</si>
  <si>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</si>
  <si>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</si>
  <si>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</si>
  <si>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</si>
  <si>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</si>
  <si>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</si>
  <si>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</si>
  <si>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</si>
  <si>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</si>
  <si>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</si>
  <si>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</si>
  <si>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</si>
  <si>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</si>
  <si>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</si>
  <si>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</si>
  <si>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</si>
  <si>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</si>
  <si>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</si>
  <si>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</si>
  <si>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</si>
  <si>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</si>
  <si>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</si>
  <si>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</si>
  <si>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</si>
  <si>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</si>
  <si>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</si>
  <si>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</si>
  <si>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</si>
  <si>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</si>
  <si>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</si>
  <si>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</si>
  <si>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</si>
  <si>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</si>
  <si>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</si>
  <si>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</si>
  <si>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</si>
  <si>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</si>
  <si>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</si>
  <si>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</si>
  <si>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</si>
  <si>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</si>
  <si>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</si>
  <si>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</si>
  <si>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</si>
  <si>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</si>
  <si>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</si>
  <si>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</si>
  <si>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</si>
  <si>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</si>
  <si>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</si>
  <si>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</si>
  <si>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</si>
  <si>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</si>
  <si>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</si>
  <si>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</si>
  <si>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</si>
  <si>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</si>
  <si>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</si>
  <si>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</si>
  <si>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</si>
  <si>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</si>
  <si>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</si>
  <si>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</si>
  <si>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</si>
  <si>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</si>
  <si>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</si>
  <si>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</si>
  <si>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</si>
  <si>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</si>
  <si>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</si>
  <si>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</si>
  <si>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</si>
  <si>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</si>
  <si>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</si>
  <si>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</si>
  <si>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</si>
  <si>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</si>
  <si>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</si>
  <si>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</si>
  <si>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</si>
  <si>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</si>
  <si>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</si>
  <si>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</si>
  <si>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</si>
  <si>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</si>
  <si>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</si>
  <si>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</si>
  <si>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</si>
  <si>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</si>
  <si>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</si>
  <si>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</si>
  <si>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</si>
  <si>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</si>
  <si>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</si>
  <si>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</si>
  <si>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</si>
  <si>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</si>
  <si>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</si>
  <si>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</si>
  <si>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</si>
  <si>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</si>
  <si>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</si>
  <si>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</si>
  <si>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</si>
  <si>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</si>
  <si>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</si>
  <si>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</si>
  <si>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</si>
  <si>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</si>
  <si>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</si>
  <si>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</si>
  <si>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</si>
  <si>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</si>
  <si>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</si>
  <si>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</si>
  <si>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</si>
  <si>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</si>
  <si>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</si>
  <si>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</si>
  <si>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</si>
  <si>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</si>
  <si>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</si>
  <si>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</si>
  <si>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</si>
  <si>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</si>
  <si>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</si>
  <si>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</si>
  <si>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</si>
  <si>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</si>
  <si>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</si>
  <si>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</si>
  <si>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</si>
  <si>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</si>
  <si>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</si>
  <si>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</si>
  <si>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</si>
  <si>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</si>
  <si>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</si>
  <si>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</si>
  <si>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</si>
  <si>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</si>
  <si>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</si>
  <si>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</si>
  <si>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</si>
  <si>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</si>
  <si>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</si>
  <si>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</si>
  <si>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</si>
  <si>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</si>
  <si>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</si>
  <si>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</si>
  <si>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</si>
  <si>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</si>
  <si>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</si>
  <si>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</si>
  <si>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</si>
  <si>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</si>
  <si>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</si>
  <si>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</si>
  <si>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</si>
  <si>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</si>
  <si>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</si>
  <si>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</si>
  <si>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</si>
  <si>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</si>
  <si>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</si>
  <si>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</si>
  <si>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</si>
  <si>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</si>
  <si>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</si>
  <si>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</si>
  <si>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</si>
  <si>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</si>
  <si>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</si>
  <si>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</si>
  <si>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</si>
  <si>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</si>
  <si>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</si>
  <si>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</si>
  <si>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</si>
  <si>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</si>
  <si>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</si>
  <si>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</si>
  <si>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</si>
  <si>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</si>
  <si>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</si>
  <si>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</si>
  <si>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</si>
  <si>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</si>
  <si>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</si>
  <si>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</si>
  <si>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</si>
  <si>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</si>
  <si>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</si>
  <si>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</si>
  <si>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</si>
  <si>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</si>
  <si>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</si>
  <si>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</si>
  <si>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</si>
  <si>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</si>
  <si>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</si>
  <si>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</si>
  <si>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</si>
  <si>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</si>
  <si>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</si>
  <si>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</si>
  <si>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</si>
  <si>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</si>
  <si>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</si>
  <si>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</si>
  <si>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</si>
  <si>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</si>
  <si>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</si>
  <si>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</si>
  <si>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</si>
  <si>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</si>
  <si>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</si>
  <si>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</si>
  <si>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</si>
  <si>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</si>
  <si>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</si>
  <si>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</si>
  <si>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</si>
  <si>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</si>
  <si>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</si>
  <si>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</si>
  <si>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</si>
  <si>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</si>
  <si>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</si>
  <si>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</si>
  <si>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</si>
  <si>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</si>
  <si>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</si>
  <si>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</si>
  <si>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</si>
  <si>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</si>
  <si>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</si>
  <si>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</si>
  <si>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</si>
  <si>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</si>
  <si>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</si>
  <si>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</si>
  <si>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</si>
  <si>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</si>
  <si>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</si>
  <si>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</si>
  <si>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</si>
  <si>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</si>
  <si>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</si>
  <si>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</si>
  <si>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</si>
  <si>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</si>
  <si>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</si>
  <si>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</si>
  <si>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</si>
  <si>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</si>
  <si>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</si>
  <si>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</si>
  <si>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</si>
  <si>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</si>
  <si>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</si>
  <si>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</si>
  <si>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</si>
  <si>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</si>
  <si>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</si>
  <si>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</si>
  <si>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</si>
  <si>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</si>
  <si>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</si>
  <si>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</si>
  <si>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</si>
  <si>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</si>
  <si>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</si>
  <si>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</si>
  <si>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</si>
  <si>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</si>
  <si>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</si>
  <si>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</si>
  <si>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</si>
  <si>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</si>
  <si>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</si>
  <si>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</si>
  <si>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</si>
  <si>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</si>
  <si>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</si>
  <si>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</si>
  <si>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</si>
  <si>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</si>
  <si>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</si>
  <si>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</si>
  <si>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</si>
  <si>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</si>
  <si>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</si>
  <si>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</si>
  <si>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</si>
  <si>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</si>
  <si>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</si>
  <si>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</si>
  <si>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</si>
  <si>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</si>
  <si>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</si>
  <si>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</si>
  <si>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</si>
  <si>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</si>
  <si>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</si>
  <si>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</si>
  <si>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</si>
  <si>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</si>
  <si>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</si>
  <si>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</si>
  <si>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</si>
  <si>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</si>
  <si>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</si>
  <si>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</si>
  <si>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</si>
  <si>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</si>
  <si>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</si>
  <si>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</si>
  <si>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</si>
  <si>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</si>
  <si>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</si>
  <si>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</si>
  <si>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</si>
  <si>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</si>
  <si>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</si>
  <si>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</si>
  <si>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</si>
  <si>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</si>
  <si>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</si>
  <si>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</si>
  <si>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</si>
  <si>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</si>
  <si>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</si>
  <si>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</si>
  <si>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</si>
  <si>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</si>
  <si>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</si>
  <si>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</si>
  <si>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</si>
  <si>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</si>
  <si>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</si>
  <si>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</si>
  <si>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</si>
  <si>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</si>
  <si>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</si>
  <si>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</si>
  <si>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</si>
  <si>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</si>
  <si>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</si>
  <si>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</si>
  <si>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</si>
  <si>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</si>
  <si>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</si>
  <si>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</si>
  <si>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</si>
  <si>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</si>
  <si>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</si>
  <si>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</si>
  <si>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</si>
  <si>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</si>
  <si>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</si>
  <si>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</si>
  <si>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</si>
  <si>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</si>
  <si>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</si>
  <si>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</si>
  <si>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</si>
  <si>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</si>
  <si>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</si>
  <si>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</si>
  <si>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</si>
  <si>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</si>
  <si>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</si>
  <si>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</si>
  <si>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</si>
  <si>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</si>
  <si>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</si>
  <si>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</si>
  <si>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</si>
  <si>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</si>
  <si>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</si>
  <si>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</si>
  <si>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</si>
  <si>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</si>
  <si>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</si>
  <si>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</si>
  <si>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</si>
  <si>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</si>
  <si>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</si>
  <si>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</si>
  <si>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</si>
  <si>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</si>
  <si>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</si>
  <si>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</si>
  <si>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</si>
  <si>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</si>
  <si>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</si>
  <si>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</si>
  <si>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</si>
  <si>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</si>
  <si>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</si>
  <si>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</si>
  <si>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</si>
  <si>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</si>
  <si>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</si>
  <si>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</si>
  <si>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</si>
  <si>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</si>
  <si>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</si>
  <si>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</si>
  <si>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</si>
  <si>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</si>
  <si>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</si>
  <si>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</si>
  <si>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</si>
  <si>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</si>
  <si>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</si>
  <si>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</si>
  <si>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</si>
  <si>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</si>
  <si>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</si>
  <si>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</si>
  <si>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</si>
  <si>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</si>
  <si>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</si>
  <si>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</si>
  <si>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</si>
  <si>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</si>
  <si>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</si>
  <si>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</si>
  <si>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</si>
  <si>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</si>
  <si>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</si>
  <si>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</si>
  <si>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</si>
  <si>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</si>
  <si>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</si>
  <si>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</si>
  <si>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</si>
  <si>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</si>
  <si>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</si>
  <si>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</si>
  <si>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</si>
  <si>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</si>
  <si>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</si>
  <si>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</si>
  <si>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</si>
  <si>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</si>
  <si>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</si>
  <si>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</si>
  <si>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</si>
  <si>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</si>
  <si>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</si>
  <si>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</si>
  <si>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</si>
  <si>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</si>
  <si>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</si>
  <si>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</si>
  <si>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</si>
  <si>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</si>
  <si>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</si>
  <si>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</si>
  <si>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</si>
  <si>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</si>
  <si>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</si>
  <si>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</si>
  <si>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</si>
  <si>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</si>
  <si>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</si>
  <si>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</si>
  <si>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</si>
  <si>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</si>
  <si>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</si>
  <si>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</si>
  <si>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</si>
  <si>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</si>
  <si>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</si>
  <si>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</si>
  <si>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</si>
  <si>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</si>
  <si>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</si>
  <si>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</si>
  <si>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</si>
  <si>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</si>
  <si>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</si>
  <si>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</si>
  <si>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</si>
  <si>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</si>
  <si>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</si>
  <si>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</si>
  <si>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</si>
  <si>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</si>
  <si>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</si>
  <si>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</si>
  <si>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</si>
  <si>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</si>
  <si>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</si>
  <si>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</si>
  <si>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</si>
  <si>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</si>
  <si>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</si>
  <si>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</si>
  <si>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</si>
  <si>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</si>
  <si>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</si>
  <si>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</si>
  <si>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</si>
  <si>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</si>
  <si>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</si>
  <si>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</si>
  <si>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</si>
  <si>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</si>
  <si>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</si>
  <si>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</si>
  <si>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</si>
  <si>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</si>
  <si>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</si>
  <si>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</si>
  <si>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</si>
  <si>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</si>
  <si>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</si>
  <si>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</si>
  <si>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</si>
  <si>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</si>
  <si>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</si>
  <si>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</si>
  <si>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</si>
  <si>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</si>
  <si>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</si>
  <si>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</si>
  <si>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</si>
  <si>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</si>
  <si>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</si>
  <si>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</si>
  <si>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</si>
  <si>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</si>
  <si>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</si>
  <si>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</si>
  <si>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</si>
  <si>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</si>
  <si>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</si>
  <si>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</si>
  <si>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</si>
  <si>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</si>
  <si>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</si>
  <si>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</si>
  <si>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</si>
  <si>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</si>
  <si>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</si>
  <si>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</si>
  <si>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</si>
  <si>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</si>
  <si>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</si>
  <si>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</si>
  <si>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</si>
  <si>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</si>
  <si>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</si>
  <si>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</si>
  <si>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</si>
  <si>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</si>
  <si>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</si>
  <si>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</si>
  <si>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</si>
  <si>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</si>
  <si>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</si>
  <si>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</si>
  <si>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</si>
  <si>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</si>
  <si>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</si>
  <si>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</si>
  <si>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</si>
  <si>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</si>
  <si>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</si>
  <si>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</si>
  <si>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</si>
  <si>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</si>
  <si>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</si>
  <si>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</si>
  <si>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</si>
  <si>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</si>
  <si>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</si>
  <si>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</si>
  <si>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</si>
  <si>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</si>
  <si>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</si>
  <si>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</si>
  <si>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</si>
  <si>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</si>
  <si>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</si>
  <si>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</si>
  <si>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</si>
  <si>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</si>
  <si>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</si>
  <si>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</si>
  <si>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</si>
  <si>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</si>
  <si>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</si>
  <si>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</si>
  <si>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</si>
  <si>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</si>
  <si>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</si>
  <si>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</si>
  <si>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</si>
  <si>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</si>
  <si>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</si>
  <si>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</si>
  <si>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</si>
  <si>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</si>
  <si>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</si>
  <si>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</si>
  <si>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</si>
  <si>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</si>
  <si>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</si>
  <si>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</si>
  <si>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</si>
  <si>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</si>
  <si>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</si>
  <si>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</si>
  <si>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</si>
  <si>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</si>
  <si>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</si>
  <si>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</si>
  <si>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</si>
  <si>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</si>
  <si>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</si>
  <si>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</si>
  <si>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</si>
  <si>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</si>
  <si>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</si>
  <si>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</si>
  <si>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</si>
  <si>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</si>
  <si>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</si>
  <si>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</si>
  <si>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</si>
  <si>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</si>
  <si>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</si>
  <si>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</si>
  <si>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</si>
  <si>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</si>
  <si>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</si>
  <si>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</si>
  <si>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</si>
  <si>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</si>
  <si>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</si>
  <si>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</si>
  <si>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</si>
  <si>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</si>
  <si>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</si>
  <si>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</si>
  <si>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</si>
  <si>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</si>
  <si>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</si>
  <si>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</si>
  <si>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</si>
  <si>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</si>
  <si>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</si>
  <si>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</si>
  <si>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</si>
  <si>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</si>
  <si>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</si>
  <si>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</si>
  <si>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</si>
  <si>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</si>
  <si>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</si>
  <si>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</si>
  <si>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</si>
  <si>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</si>
  <si>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</si>
  <si>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</si>
  <si>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</si>
  <si>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</si>
  <si>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</si>
  <si>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</si>
  <si>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</si>
  <si>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</si>
  <si>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</si>
  <si>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</si>
  <si>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</si>
  <si>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</si>
  <si>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</si>
  <si>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</si>
  <si>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</si>
  <si>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</si>
  <si>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</si>
  <si>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</si>
  <si>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</si>
  <si>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</si>
  <si>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</si>
  <si>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</si>
  <si>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</si>
  <si>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</si>
  <si>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</si>
  <si>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</si>
  <si>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</si>
  <si>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</si>
  <si>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</si>
  <si>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</si>
  <si>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</si>
  <si>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</si>
  <si>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</si>
  <si>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</si>
  <si>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</si>
  <si>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</si>
  <si>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</si>
  <si>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</si>
  <si>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</si>
  <si>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</si>
  <si>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</si>
  <si>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</si>
  <si>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</si>
  <si>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</si>
  <si>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</si>
  <si>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</si>
  <si>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</si>
  <si>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</si>
  <si>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</si>
  <si>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</si>
  <si>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</si>
  <si>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</si>
  <si>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</si>
  <si>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</si>
  <si>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</si>
  <si>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</si>
  <si>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</si>
  <si>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</si>
  <si>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</si>
  <si>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</si>
  <si>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</si>
  <si>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</si>
  <si>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</si>
  <si>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</si>
  <si>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</si>
  <si>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</si>
  <si>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</si>
  <si>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</si>
  <si>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</si>
  <si>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</si>
  <si>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</si>
  <si>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</si>
  <si>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</si>
  <si>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</si>
  <si>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</si>
  <si>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</si>
  <si>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</si>
  <si>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</si>
  <si>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</si>
  <si>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</si>
  <si>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</si>
  <si>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</si>
  <si>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</si>
  <si>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</si>
  <si>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</si>
  <si>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</si>
  <si>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</si>
  <si>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</si>
  <si>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</si>
  <si>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</si>
  <si>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</si>
  <si>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</si>
  <si>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</si>
  <si>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</si>
  <si>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</si>
  <si>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</si>
  <si>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</si>
  <si>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</si>
  <si>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</si>
  <si>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</si>
  <si>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</si>
  <si>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</si>
  <si>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</si>
  <si>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</si>
  <si>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</si>
  <si>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</si>
  <si>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</si>
  <si>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</si>
  <si>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</si>
  <si>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</si>
  <si>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</si>
  <si>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</si>
  <si>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</si>
  <si>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</si>
  <si>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</si>
  <si>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</si>
  <si>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</si>
  <si>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</si>
  <si>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</si>
  <si>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</si>
  <si>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</si>
  <si>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</si>
  <si>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</si>
  <si>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</si>
  <si>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</si>
  <si>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</si>
  <si>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</si>
  <si>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</si>
  <si>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</si>
  <si>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</si>
  <si>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</si>
  <si>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</si>
  <si>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</si>
  <si>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</si>
  <si>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</si>
  <si>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</si>
  <si>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</si>
  <si>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</si>
  <si>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</si>
  <si>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</si>
  <si>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</si>
  <si>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</si>
  <si>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</si>
  <si>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</si>
  <si>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</si>
  <si>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</si>
  <si>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</si>
  <si>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</si>
  <si>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</si>
  <si>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</si>
  <si>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</si>
  <si>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</si>
  <si>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</si>
  <si>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</si>
  <si>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</si>
  <si>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</si>
  <si>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</si>
  <si>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</si>
  <si>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</si>
  <si>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</si>
  <si>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</si>
  <si>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</si>
  <si>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</si>
  <si>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</si>
  <si>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</si>
  <si>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</si>
  <si>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</si>
  <si>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</si>
  <si>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</si>
  <si>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</si>
  <si>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</si>
  <si>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</si>
  <si>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</si>
  <si>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</si>
  <si>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</si>
  <si>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</si>
  <si>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</si>
  <si>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</si>
  <si>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</si>
  <si>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</si>
  <si>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</si>
  <si>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</si>
  <si>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</si>
  <si>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</si>
  <si>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</si>
  <si>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</si>
  <si>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</si>
  <si>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</si>
  <si>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</si>
  <si>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</si>
  <si>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</si>
  <si>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</si>
  <si>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</si>
  <si>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</si>
  <si>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</si>
  <si>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</si>
  <si>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</si>
  <si>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</si>
  <si>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</si>
  <si>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</si>
  <si>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</si>
  <si>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</si>
  <si>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</si>
  <si>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</si>
  <si>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</si>
  <si>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</si>
  <si>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</si>
  <si>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</si>
  <si>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</si>
  <si>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</si>
  <si>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</si>
  <si>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</si>
  <si>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</si>
  <si>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</si>
  <si>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</si>
  <si>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</si>
  <si>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</si>
  <si>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</si>
  <si>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</si>
  <si>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</si>
  <si>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</si>
  <si>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</si>
  <si>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</si>
  <si>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</si>
  <si>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</si>
  <si>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</si>
  <si>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</si>
  <si>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</si>
  <si>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</si>
  <si>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</si>
  <si>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</si>
  <si>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</si>
  <si>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</si>
  <si>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</si>
  <si>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</si>
  <si>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</si>
  <si>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</si>
  <si>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</si>
  <si>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</si>
  <si>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</si>
  <si>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</si>
  <si>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</si>
  <si>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</si>
  <si>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</si>
  <si>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</si>
  <si>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</si>
  <si>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</si>
  <si>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</si>
  <si>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</si>
  <si>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</si>
  <si>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</si>
  <si>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</si>
  <si>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</si>
  <si>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</si>
  <si>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</si>
  <si>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</si>
  <si>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</si>
  <si>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</si>
  <si>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</si>
  <si>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</si>
  <si>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</si>
  <si>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</si>
  <si>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</si>
  <si>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</si>
  <si>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</si>
  <si>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</si>
  <si>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</si>
  <si>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</si>
  <si>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</si>
  <si>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</si>
  <si>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</si>
  <si>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</si>
  <si>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</si>
  <si>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</si>
  <si>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</si>
  <si>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</si>
  <si>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</si>
  <si>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</si>
  <si>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</si>
  <si>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</si>
  <si>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</si>
  <si>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</si>
  <si>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</si>
  <si>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</si>
  <si>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</si>
  <si>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</si>
  <si>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</si>
  <si>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</si>
  <si>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</si>
  <si>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</si>
  <si>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</si>
  <si>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</si>
  <si>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</si>
  <si>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</si>
  <si>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</si>
  <si>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</si>
  <si>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</si>
  <si>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</si>
  <si>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</si>
  <si>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</si>
  <si>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</si>
  <si>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</si>
  <si>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</si>
  <si>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</si>
  <si>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</si>
  <si>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</si>
  <si>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</si>
  <si>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</si>
  <si>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</si>
  <si>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</si>
  <si>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</si>
  <si>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</si>
  <si>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</si>
  <si>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</si>
  <si>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</si>
  <si>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</si>
  <si>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</si>
  <si>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</si>
  <si>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</si>
  <si>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</si>
  <si>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</si>
  <si>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</si>
  <si>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</si>
  <si>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</si>
  <si>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</si>
  <si>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</si>
  <si>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</si>
  <si>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</si>
  <si>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</si>
  <si>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</si>
  <si>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</si>
  <si>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</si>
  <si>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</si>
  <si>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</si>
  <si>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</si>
  <si>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</si>
  <si>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</si>
  <si>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</si>
  <si>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</si>
  <si>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</si>
  <si>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</si>
  <si>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</si>
  <si>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</si>
  <si>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</si>
  <si>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</si>
  <si>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</si>
  <si>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</si>
  <si>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</si>
  <si>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</si>
  <si>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</si>
  <si>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</si>
  <si>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</si>
  <si>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</si>
  <si>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</si>
  <si>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</si>
  <si>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</si>
  <si>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</si>
  <si>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</si>
  <si>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</si>
  <si>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</si>
  <si>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</si>
  <si>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</si>
  <si>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</si>
  <si>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</si>
  <si>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</si>
  <si>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</si>
  <si>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</si>
  <si>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</si>
  <si>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</si>
  <si>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</si>
  <si>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</si>
  <si>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</si>
  <si>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</si>
  <si>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</si>
  <si>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</si>
  <si>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</si>
  <si>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</si>
  <si>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</si>
  <si>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</si>
  <si>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</si>
  <si>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</si>
  <si>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</si>
  <si>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</si>
  <si>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</si>
  <si>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</si>
  <si>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</si>
  <si>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</si>
  <si>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</si>
  <si>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</si>
  <si>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</si>
  <si>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</si>
  <si>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</si>
  <si>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</si>
  <si>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</si>
  <si>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</si>
  <si>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</si>
  <si>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</si>
  <si>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</si>
  <si>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</si>
  <si>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</si>
  <si>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</si>
  <si>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</si>
  <si>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</si>
  <si>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</si>
  <si>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</si>
  <si>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</si>
  <si>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</si>
  <si>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</si>
  <si>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</si>
  <si>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</si>
  <si>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</si>
  <si>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</si>
  <si>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</si>
  <si>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</si>
  <si>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</si>
  <si>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</si>
  <si>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</si>
  <si>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</si>
  <si>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</si>
  <si>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</si>
  <si>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</si>
  <si>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</si>
  <si>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</si>
  <si>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</si>
  <si>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</si>
  <si>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</si>
  <si>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</si>
  <si>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</si>
  <si>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</si>
  <si>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</si>
  <si>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</si>
  <si>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</si>
  <si>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</si>
  <si>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</si>
  <si>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</si>
  <si>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</si>
  <si>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</si>
  <si>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</si>
  <si>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</si>
  <si>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</si>
  <si>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</si>
  <si>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</si>
  <si>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</si>
  <si>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</si>
  <si>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</si>
  <si>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</si>
  <si>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</si>
  <si>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</si>
  <si>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</si>
  <si>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</si>
  <si>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</si>
  <si>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</si>
  <si>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</si>
  <si>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</si>
  <si>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</si>
  <si>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</si>
  <si>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</si>
  <si>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</si>
  <si>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</si>
  <si>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</si>
  <si>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</si>
  <si>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</si>
  <si>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</si>
  <si>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</si>
  <si>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</si>
  <si>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</si>
  <si>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</si>
  <si>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</si>
  <si>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</si>
  <si>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</si>
  <si>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</si>
  <si>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</si>
  <si>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</si>
  <si>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</si>
  <si>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</si>
  <si>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</si>
  <si>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</si>
  <si>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</si>
  <si>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</si>
  <si>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</si>
  <si>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</si>
  <si>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</si>
  <si>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</si>
  <si>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</si>
  <si>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</si>
  <si>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</si>
  <si>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</si>
  <si>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</si>
  <si>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</si>
  <si>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</si>
  <si>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</si>
  <si>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</si>
  <si>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</si>
  <si>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</si>
  <si>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</si>
  <si>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</si>
  <si>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</si>
  <si>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</si>
  <si>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</si>
  <si>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</si>
  <si>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</si>
  <si>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</si>
  <si>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</si>
  <si>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</si>
  <si>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</si>
  <si>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</si>
  <si>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</si>
  <si>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</si>
  <si>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</si>
  <si>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</si>
  <si>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</si>
  <si>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</si>
  <si>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</si>
  <si>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</si>
  <si>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</si>
  <si>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</si>
  <si>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</si>
  <si>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</si>
  <si>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</si>
  <si>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</si>
  <si>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</si>
  <si>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</si>
  <si>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</si>
  <si>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</si>
  <si>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</si>
  <si>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</si>
  <si>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</si>
  <si>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</si>
  <si>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</si>
  <si>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</si>
  <si>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</si>
  <si>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</si>
  <si>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</si>
  <si>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</si>
  <si>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</si>
  <si>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</si>
  <si>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</si>
  <si>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</si>
  <si>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</si>
  <si>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</si>
  <si>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</si>
  <si>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</si>
  <si>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</si>
  <si>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</si>
  <si>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</si>
  <si>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</si>
  <si>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</si>
  <si>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</si>
  <si>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</si>
  <si>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</si>
  <si>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</si>
  <si>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</si>
  <si>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</si>
  <si>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</si>
  <si>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</si>
  <si>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</si>
  <si>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</si>
  <si>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</si>
  <si>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</si>
  <si>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</si>
  <si>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</si>
  <si>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</si>
  <si>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</si>
  <si>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</si>
  <si>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</si>
  <si>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</si>
  <si>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</si>
  <si>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</si>
  <si>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</si>
  <si>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</si>
  <si>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</si>
  <si>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</si>
  <si>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</si>
  <si>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</si>
  <si>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</si>
  <si>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</si>
  <si>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</si>
  <si>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</si>
  <si>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</si>
  <si>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</si>
  <si>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</si>
  <si>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</si>
  <si>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</si>
  <si>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</si>
  <si>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</si>
  <si>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</si>
  <si>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</si>
  <si>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</si>
  <si>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</si>
  <si>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</si>
  <si>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</si>
  <si>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</si>
  <si>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</si>
  <si>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</si>
  <si>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</si>
  <si>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</si>
  <si>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</si>
  <si>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</si>
  <si>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</si>
  <si>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</si>
  <si>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</si>
  <si>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</si>
  <si>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</si>
  <si>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</si>
  <si>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</si>
  <si>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</si>
  <si>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</si>
  <si>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</si>
  <si>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</si>
  <si>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</si>
  <si>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</si>
  <si>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</si>
  <si>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</si>
  <si>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</si>
  <si>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</si>
  <si>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</si>
  <si>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</si>
  <si>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</si>
  <si>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</si>
  <si>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</si>
  <si>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</si>
  <si>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</si>
  <si>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</si>
  <si>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</si>
  <si>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</si>
  <si>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</si>
  <si>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</si>
  <si>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</si>
  <si>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</si>
  <si>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</si>
  <si>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</si>
  <si>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</si>
  <si>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</si>
  <si>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</si>
  <si>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</si>
  <si>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</si>
  <si>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</si>
  <si>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</si>
  <si>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</si>
  <si>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</si>
  <si>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</si>
  <si>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</si>
  <si>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</si>
  <si>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</si>
  <si>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</si>
  <si>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</si>
  <si>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</si>
  <si>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</si>
  <si>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</si>
  <si>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</si>
  <si>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</si>
  <si>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</si>
  <si>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</si>
  <si>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</si>
  <si>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</si>
  <si>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</si>
  <si>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</si>
  <si>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</si>
  <si>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</si>
  <si>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</si>
  <si>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</si>
  <si>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</si>
  <si>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</si>
  <si>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</si>
  <si>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</si>
  <si>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</si>
  <si>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</si>
  <si>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</si>
  <si>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</si>
  <si>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</si>
  <si>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</si>
  <si>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</si>
  <si>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</si>
  <si>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</si>
  <si>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</si>
  <si>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</si>
  <si>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</si>
  <si>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</si>
  <si>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</si>
  <si>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</si>
  <si>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</si>
  <si>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</si>
  <si>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</si>
  <si>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</si>
  <si>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</si>
  <si>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</si>
  <si>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</si>
  <si>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</si>
  <si>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</si>
  <si>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</si>
  <si>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</si>
  <si>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</si>
  <si>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</si>
  <si>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</si>
  <si>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</si>
  <si>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</si>
  <si>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</si>
  <si>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</si>
  <si>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</si>
  <si>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</si>
  <si>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</si>
  <si>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</si>
  <si>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</si>
  <si>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</si>
  <si>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</si>
  <si>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</si>
  <si>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</si>
  <si>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</si>
  <si>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</si>
  <si>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</si>
  <si>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</si>
  <si>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</si>
  <si>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</si>
  <si>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</si>
  <si>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</si>
  <si>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</si>
  <si>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</si>
  <si>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</si>
  <si>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</si>
  <si>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</si>
  <si>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</si>
  <si>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</si>
  <si>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</si>
  <si>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</si>
  <si>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</si>
  <si>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</si>
  <si>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</si>
  <si>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</si>
  <si>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</si>
  <si>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</si>
  <si>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</si>
  <si>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</si>
  <si>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</si>
  <si>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</si>
  <si>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</si>
  <si>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</si>
  <si>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</si>
  <si>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</si>
  <si>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</si>
  <si>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</si>
  <si>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</si>
  <si>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</si>
  <si>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</si>
  <si>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</si>
  <si>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</si>
  <si>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</si>
  <si>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</si>
  <si>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</si>
  <si>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</si>
  <si>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</si>
  <si>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</si>
  <si>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</si>
  <si>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</si>
  <si>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</si>
  <si>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</si>
  <si>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</si>
  <si>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</si>
  <si>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</si>
  <si>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</si>
  <si>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</si>
  <si>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</si>
  <si>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</si>
  <si>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</si>
  <si>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</si>
  <si>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</si>
  <si>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</si>
  <si>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</si>
  <si>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</si>
  <si>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</si>
  <si>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</si>
  <si>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</si>
  <si>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</si>
  <si>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</si>
  <si>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</si>
  <si>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</si>
  <si>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</si>
  <si>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</si>
  <si>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</si>
  <si>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</si>
  <si>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</si>
  <si>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</si>
  <si>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</si>
  <si>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</si>
  <si>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</si>
  <si>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</si>
  <si>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</si>
  <si>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</si>
  <si>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</si>
  <si>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</si>
  <si>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</si>
  <si>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</si>
  <si>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</si>
  <si>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</si>
  <si>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</si>
  <si>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</si>
  <si>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</si>
  <si>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</si>
  <si>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</si>
  <si>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</si>
  <si>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</si>
  <si>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</si>
  <si>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</si>
  <si>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</si>
  <si>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</si>
  <si>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</si>
  <si>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</si>
  <si>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</si>
  <si>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</si>
  <si>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</si>
  <si>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</si>
  <si>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</si>
  <si>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</si>
  <si>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</si>
  <si>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</si>
  <si>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</si>
  <si>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</si>
  <si>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</si>
  <si>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</si>
  <si>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</si>
  <si>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</si>
  <si>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</si>
  <si>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</si>
  <si>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</si>
  <si>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</si>
  <si>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</si>
  <si>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</si>
  <si>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</si>
  <si>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</si>
  <si>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</si>
  <si>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</si>
  <si>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</si>
  <si>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</si>
  <si>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</si>
  <si>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</si>
  <si>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</si>
  <si>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</si>
  <si>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</si>
  <si>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</si>
  <si>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</si>
  <si>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</si>
  <si>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</si>
  <si>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</si>
  <si>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</si>
  <si>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</si>
  <si>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</si>
  <si>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</si>
  <si>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</si>
  <si>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</si>
  <si>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</si>
  <si>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</si>
  <si>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</si>
  <si>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</si>
  <si>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</si>
  <si>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</si>
  <si>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</si>
  <si>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</si>
  <si>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</si>
  <si>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</si>
  <si>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</si>
  <si>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</si>
  <si>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</si>
  <si>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</si>
  <si>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</si>
  <si>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</si>
  <si>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</si>
  <si>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</si>
  <si>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</si>
  <si>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</si>
  <si>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</si>
  <si>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</si>
  <si>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</si>
  <si>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</si>
  <si>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</si>
  <si>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</si>
  <si>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</si>
  <si>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</si>
  <si>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</si>
  <si>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</si>
  <si>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</si>
  <si>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</si>
  <si>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</si>
  <si>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</si>
  <si>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</si>
  <si>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</si>
  <si>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</si>
  <si>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</si>
  <si>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</si>
  <si>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</si>
  <si>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</si>
  <si>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</si>
  <si>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</si>
  <si>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</si>
  <si>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</si>
  <si>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</si>
  <si>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</si>
  <si>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</si>
  <si>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</si>
  <si>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</si>
  <si>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</si>
  <si>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</si>
  <si>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</si>
  <si>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</si>
  <si>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</si>
  <si>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</si>
  <si>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</si>
  <si>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</si>
  <si>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</si>
  <si>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</si>
  <si>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</si>
  <si>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</si>
  <si>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</si>
  <si>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</si>
  <si>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</si>
  <si>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</si>
  <si>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</si>
  <si>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</si>
  <si>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</si>
  <si>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</si>
  <si>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</si>
  <si>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</si>
  <si>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</si>
  <si>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</si>
  <si>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</si>
  <si>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</si>
  <si>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</si>
  <si>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</si>
  <si>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</si>
  <si>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</si>
  <si>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</si>
  <si>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</si>
  <si>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</si>
  <si>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</si>
  <si>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</si>
  <si>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</si>
  <si>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</si>
  <si>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</si>
  <si>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</si>
  <si>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</si>
  <si>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</si>
  <si>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</si>
  <si>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</si>
  <si>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</si>
  <si>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</si>
  <si>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</si>
  <si>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</si>
  <si>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</si>
  <si>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</si>
  <si>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</si>
  <si>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</si>
  <si>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</si>
  <si>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</si>
  <si>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</si>
  <si>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</si>
  <si>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</si>
  <si>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</si>
  <si>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</si>
  <si>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</si>
  <si>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</si>
  <si>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</si>
  <si>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</si>
  <si>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</si>
  <si>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</si>
  <si>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</si>
  <si>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</si>
  <si>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</si>
  <si>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</si>
  <si>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</si>
  <si>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</si>
  <si>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</si>
  <si>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</si>
  <si>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</si>
  <si>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</si>
  <si>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</si>
  <si>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</si>
  <si>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</si>
  <si>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</si>
  <si>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</si>
  <si>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</si>
  <si>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</si>
  <si>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</si>
  <si>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</si>
  <si>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</si>
  <si>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</si>
  <si>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</si>
  <si>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</si>
  <si>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</si>
  <si>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</si>
  <si>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</si>
  <si>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</si>
  <si>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</si>
  <si>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</si>
  <si>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</si>
  <si>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</si>
  <si>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</si>
  <si>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</si>
  <si>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</si>
  <si>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</si>
  <si>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</si>
  <si>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</si>
  <si>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</si>
  <si>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</si>
  <si>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</si>
  <si>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</si>
  <si>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</si>
  <si>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</si>
  <si>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</si>
  <si>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</si>
  <si>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</si>
  <si>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</si>
  <si>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</si>
  <si>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</si>
  <si>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</si>
  <si>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</si>
  <si>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</si>
  <si>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</si>
  <si>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</si>
  <si>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</si>
  <si>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</si>
  <si>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</si>
  <si>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</si>
  <si>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</si>
  <si>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</si>
  <si>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</si>
  <si>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</si>
  <si>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</si>
  <si>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</si>
  <si>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</si>
  <si>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</si>
  <si>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</si>
  <si>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</si>
  <si>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</si>
  <si>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</si>
  <si>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</si>
  <si>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</si>
  <si>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</si>
  <si>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</si>
  <si>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</si>
  <si>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</si>
  <si>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</si>
  <si>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</si>
  <si>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</si>
  <si>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</si>
  <si>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</si>
  <si>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</si>
  <si>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</si>
  <si>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</si>
  <si>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</si>
  <si>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</si>
  <si>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</si>
  <si>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</si>
  <si>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</si>
  <si>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</si>
  <si>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</si>
  <si>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</si>
  <si>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</si>
  <si>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</si>
  <si>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</si>
  <si>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</si>
  <si>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</si>
  <si>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</si>
  <si>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</si>
  <si>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</si>
  <si>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</si>
  <si>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</si>
  <si>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</si>
  <si>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</si>
  <si>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</si>
  <si>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</si>
  <si>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</si>
  <si>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</si>
  <si>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</si>
  <si>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</si>
  <si>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</si>
  <si>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</si>
  <si>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</si>
  <si>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</si>
  <si>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</si>
  <si>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</si>
  <si>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</si>
  <si>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</si>
  <si>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</si>
  <si>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</si>
  <si>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</si>
  <si>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</si>
  <si>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</si>
  <si>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</si>
  <si>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</si>
  <si>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</si>
  <si>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</si>
  <si>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</si>
  <si>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</si>
  <si>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</si>
  <si>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</si>
  <si>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</si>
  <si>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</si>
  <si>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</si>
  <si>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</si>
  <si>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</si>
  <si>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</si>
  <si>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</si>
  <si>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</si>
  <si>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</si>
  <si>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</si>
  <si>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</si>
  <si>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</si>
  <si>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</si>
  <si>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</si>
  <si>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</si>
  <si>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</si>
  <si>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</si>
  <si>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</si>
  <si>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</si>
  <si>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</si>
  <si>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</si>
  <si>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</si>
  <si>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</si>
  <si>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</si>
  <si>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</si>
  <si>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</si>
  <si>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</si>
  <si>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</si>
  <si>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</si>
  <si>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</si>
  <si>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</si>
  <si>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</si>
  <si>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</si>
  <si>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</si>
  <si>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</si>
  <si>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</si>
  <si>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</si>
  <si>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</si>
  <si>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</si>
  <si>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</si>
  <si>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</si>
  <si>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</si>
  <si>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</si>
  <si>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</si>
  <si>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</si>
  <si>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</si>
  <si>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</si>
  <si>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</si>
  <si>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</si>
  <si>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</si>
  <si>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</si>
  <si>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</si>
  <si>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</si>
  <si>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</si>
  <si>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</si>
  <si>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</si>
  <si>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</si>
  <si>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</si>
  <si>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</si>
  <si>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</si>
  <si>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</si>
  <si>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</si>
  <si>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</si>
  <si>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</si>
  <si>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</si>
  <si>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</si>
  <si>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</si>
  <si>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</si>
  <si>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</si>
  <si>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</si>
  <si>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</si>
  <si>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</si>
  <si>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</si>
  <si>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</si>
  <si>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</si>
  <si>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</si>
  <si>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</si>
  <si>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</si>
  <si>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</si>
  <si>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</si>
  <si>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</si>
  <si>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</si>
  <si>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</si>
  <si>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</si>
  <si>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</si>
  <si>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</si>
  <si>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</si>
  <si>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</si>
  <si>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</si>
  <si>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</si>
  <si>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</si>
  <si>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</si>
  <si>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</si>
  <si>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</si>
  <si>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</si>
  <si>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</si>
  <si>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</si>
  <si>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</si>
  <si>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</si>
  <si>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</si>
  <si>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</si>
  <si>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</si>
  <si>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</si>
  <si>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</si>
  <si>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</si>
  <si>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</si>
  <si>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</si>
  <si>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</si>
  <si>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</si>
  <si>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</si>
  <si>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</si>
  <si>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</si>
  <si>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</si>
  <si>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</si>
  <si>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</si>
  <si>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</si>
  <si>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</si>
  <si>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</si>
  <si>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</si>
  <si>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</si>
  <si>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</si>
  <si>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</si>
  <si>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</si>
  <si>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</si>
  <si>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</si>
  <si>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</si>
  <si>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</si>
  <si>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</si>
  <si>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</si>
  <si>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</si>
  <si>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</si>
  <si>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</si>
  <si>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</si>
  <si>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</si>
  <si>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</si>
  <si>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</si>
  <si>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</si>
  <si>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</si>
  <si>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</si>
  <si>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</si>
  <si>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</si>
  <si>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</si>
  <si>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</si>
  <si>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</si>
  <si>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</si>
  <si>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</si>
  <si>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</si>
  <si>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</si>
  <si>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</si>
  <si>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</si>
  <si>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</si>
  <si>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</si>
  <si>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</si>
  <si>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</si>
  <si>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</si>
  <si>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</si>
  <si>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</si>
  <si>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</si>
  <si>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</si>
  <si>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</si>
  <si>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</si>
  <si>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</si>
  <si>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</si>
  <si>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</si>
  <si>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</si>
  <si>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</si>
  <si>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</si>
  <si>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</si>
  <si>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</si>
  <si>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</si>
  <si>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</si>
  <si>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</si>
  <si>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</si>
  <si>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</si>
  <si>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</si>
  <si>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</si>
  <si>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</si>
  <si>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</si>
  <si>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</si>
  <si>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</si>
  <si>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</si>
  <si>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</si>
  <si>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</si>
  <si>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</si>
  <si>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</si>
  <si>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</si>
  <si>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</si>
  <si>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</si>
  <si>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</si>
  <si>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</si>
  <si>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</si>
  <si>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</si>
  <si>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</si>
  <si>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</si>
  <si>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</si>
  <si>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</si>
  <si>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</si>
  <si>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</si>
  <si>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</si>
  <si>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</si>
  <si>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</si>
  <si>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</si>
  <si>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</si>
  <si>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</si>
  <si>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</si>
  <si>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</si>
  <si>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</si>
  <si>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</si>
  <si>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</si>
  <si>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</si>
  <si>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</si>
  <si>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</si>
  <si>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</si>
  <si>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</si>
  <si>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</si>
  <si>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</si>
  <si>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</si>
  <si>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</si>
  <si>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</si>
  <si>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</si>
  <si>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</si>
  <si>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</si>
  <si>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</si>
  <si>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</si>
  <si>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</si>
  <si>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</si>
  <si>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</si>
  <si>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</si>
  <si>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</si>
  <si>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</si>
  <si>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</si>
  <si>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</si>
  <si>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</si>
  <si>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</si>
  <si>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</si>
  <si>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</si>
  <si>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</si>
  <si>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</si>
  <si>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</si>
  <si>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</si>
  <si>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</si>
  <si>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</si>
  <si>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</si>
  <si>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</si>
  <si>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</si>
  <si>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</si>
  <si>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</si>
  <si>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</si>
  <si>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</si>
  <si>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</si>
  <si>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</si>
  <si>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</si>
  <si>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</si>
  <si>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</si>
  <si>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</si>
  <si>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</si>
  <si>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</si>
  <si>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</si>
  <si>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</si>
  <si>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</si>
  <si>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</si>
  <si>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</si>
  <si>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</si>
  <si>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</si>
  <si>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</si>
  <si>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</si>
  <si>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</si>
  <si>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</si>
  <si>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</si>
  <si>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</si>
  <si>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</si>
  <si>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</si>
  <si>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</si>
  <si>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</si>
  <si>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</si>
  <si>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</si>
  <si>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</si>
  <si>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</si>
  <si>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</si>
  <si>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</si>
  <si>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</si>
  <si>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</si>
  <si>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</si>
  <si>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</si>
  <si>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</si>
  <si>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</si>
  <si>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</si>
  <si>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</si>
  <si>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</si>
  <si>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</si>
  <si>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</si>
  <si>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</si>
  <si>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</si>
  <si>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</si>
  <si>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</si>
  <si>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</si>
  <si>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</si>
  <si>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</si>
  <si>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</si>
  <si>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</si>
  <si>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</si>
  <si>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</si>
  <si>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</si>
  <si>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</si>
  <si>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</si>
  <si>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</si>
  <si>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</si>
  <si>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</si>
  <si>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</si>
  <si>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</si>
  <si>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</si>
  <si>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</si>
  <si>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</si>
  <si>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</si>
  <si>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</si>
  <si>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</si>
  <si>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</si>
  <si>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</si>
  <si>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</si>
  <si>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</si>
  <si>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</si>
  <si>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</si>
  <si>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</si>
  <si>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</si>
  <si>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</si>
  <si>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</si>
  <si>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</si>
  <si>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</si>
  <si>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</si>
  <si>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</si>
  <si>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</si>
  <si>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</si>
  <si>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</si>
  <si>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</si>
  <si>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</si>
  <si>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</si>
  <si>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</si>
  <si>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</si>
  <si>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</si>
  <si>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</si>
  <si>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</si>
  <si>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</si>
  <si>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</si>
  <si>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</si>
  <si>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</si>
  <si>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</si>
  <si>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</si>
  <si>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</si>
  <si>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</si>
  <si>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</si>
  <si>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</si>
  <si>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</si>
  <si>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</si>
  <si>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</si>
  <si>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</si>
  <si>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</si>
  <si>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</si>
  <si>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</si>
  <si>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</si>
  <si>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</si>
  <si>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</si>
  <si>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</si>
  <si>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</si>
  <si>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</si>
  <si>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</si>
  <si>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</si>
  <si>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</si>
  <si>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</si>
  <si>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</si>
  <si>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</si>
  <si>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</si>
  <si>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</si>
  <si>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</si>
  <si>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</si>
  <si>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</si>
  <si>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</si>
  <si>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</si>
  <si>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</si>
  <si>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</si>
  <si>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</si>
  <si>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</si>
  <si>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</si>
  <si>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</si>
  <si>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</si>
  <si>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</si>
  <si>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</si>
  <si>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</si>
  <si>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</si>
  <si>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</si>
  <si>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</si>
  <si>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</si>
  <si>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</si>
  <si>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</si>
  <si>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</si>
  <si>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</si>
  <si>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</si>
  <si>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</si>
  <si>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</si>
  <si>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</si>
  <si>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</si>
  <si>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</si>
  <si>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</si>
  <si>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</si>
  <si>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</si>
  <si>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</si>
  <si>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</si>
  <si>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</si>
  <si>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</si>
  <si>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</si>
  <si>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</si>
  <si>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</si>
  <si>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</si>
  <si>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</si>
  <si>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</si>
  <si>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</si>
  <si>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</si>
  <si>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</si>
  <si>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</si>
  <si>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</si>
  <si>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</si>
  <si>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</si>
  <si>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</si>
  <si>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</si>
  <si>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</si>
  <si>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</si>
  <si>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</si>
  <si>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</si>
  <si>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</si>
  <si>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</si>
  <si>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</si>
  <si>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</si>
  <si>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</si>
  <si>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</si>
  <si>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</si>
  <si>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</si>
  <si>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</si>
  <si>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</si>
  <si>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</si>
  <si>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</si>
  <si>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</si>
  <si>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</si>
  <si>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</si>
  <si>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</si>
  <si>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</si>
  <si>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</si>
  <si>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</si>
  <si>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</si>
  <si>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</si>
  <si>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</si>
  <si>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</si>
  <si>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</si>
  <si>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</si>
  <si>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</si>
  <si>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</si>
  <si>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</si>
  <si>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</si>
  <si>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</si>
  <si>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</si>
  <si>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</si>
  <si>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</si>
  <si>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</si>
  <si>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</si>
  <si>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</si>
  <si>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</si>
  <si>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</si>
  <si>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</si>
  <si>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</si>
  <si>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</si>
  <si>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</si>
  <si>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</si>
  <si>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</si>
  <si>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</si>
  <si>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</si>
  <si>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</si>
  <si>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</si>
  <si>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</si>
  <si>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</si>
  <si>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</si>
  <si>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</si>
  <si>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</si>
  <si>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</si>
  <si>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</si>
  <si>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</si>
  <si>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</si>
  <si>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</si>
  <si>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</si>
  <si>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</si>
  <si>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</si>
  <si>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</si>
  <si>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</si>
  <si>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</si>
  <si>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</si>
  <si>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</si>
  <si>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</si>
  <si>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</si>
  <si>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</si>
  <si>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</si>
  <si>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</si>
  <si>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</si>
  <si>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</si>
  <si>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</si>
  <si>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</si>
  <si>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</si>
  <si>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</si>
  <si>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</si>
  <si>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</si>
  <si>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</si>
  <si>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</si>
  <si>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</si>
  <si>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</si>
  <si>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</si>
  <si>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</si>
  <si>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</si>
  <si>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</si>
  <si>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</si>
  <si>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</si>
  <si>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</si>
  <si>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</si>
  <si>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</si>
  <si>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</si>
  <si>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</si>
  <si>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</si>
  <si>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</si>
  <si>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</si>
  <si>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</si>
  <si>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</si>
  <si>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</si>
  <si>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</si>
  <si>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</si>
  <si>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</si>
  <si>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</si>
  <si>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</si>
  <si>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</si>
  <si>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</si>
  <si>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</si>
  <si>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</si>
  <si>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</si>
  <si>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</si>
  <si>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</si>
  <si>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</si>
  <si>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</si>
  <si>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</si>
  <si>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</si>
  <si>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</si>
  <si>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</si>
  <si>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</si>
  <si>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</si>
  <si>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</si>
  <si>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</si>
  <si>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</si>
  <si>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</si>
  <si>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</si>
  <si>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</si>
  <si>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</si>
  <si>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</si>
  <si>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</si>
  <si>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</si>
  <si>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</si>
  <si>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</si>
  <si>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</si>
  <si>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</si>
  <si>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</si>
  <si>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</si>
  <si>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</si>
  <si>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</si>
  <si>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</si>
  <si>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</si>
  <si>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</si>
  <si>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</si>
  <si>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</si>
  <si>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</si>
  <si>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</si>
  <si>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</si>
  <si>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</si>
  <si>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</si>
  <si>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</si>
  <si>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</si>
  <si>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</si>
  <si>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</si>
  <si>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</si>
  <si>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</si>
  <si>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</si>
  <si>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</si>
  <si>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</si>
  <si>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</si>
  <si>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</si>
  <si>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</si>
  <si>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</si>
  <si>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</si>
  <si>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</si>
  <si>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</si>
  <si>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</si>
  <si>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</si>
  <si>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</si>
  <si>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</si>
  <si>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</si>
  <si>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</si>
  <si>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</si>
  <si>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</si>
  <si>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</si>
  <si>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</si>
  <si>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</si>
  <si>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</si>
  <si>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</si>
  <si>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</si>
  <si>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</si>
  <si>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</si>
  <si>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</si>
  <si>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</si>
  <si>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</si>
  <si>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</si>
  <si>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</si>
  <si>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</si>
  <si>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</si>
  <si>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</si>
  <si>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</si>
  <si>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</si>
  <si>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</si>
  <si>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</si>
  <si>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</si>
  <si>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</si>
  <si>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</si>
  <si>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</si>
  <si>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</si>
  <si>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</si>
  <si>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</si>
  <si>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</si>
  <si>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</si>
  <si>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</si>
  <si>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</si>
  <si>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</si>
  <si>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</si>
  <si>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</si>
  <si>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</si>
  <si>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</si>
  <si>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</si>
  <si>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</si>
  <si>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</si>
  <si>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</si>
  <si>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</si>
  <si>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</si>
  <si>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</si>
  <si>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</si>
  <si>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</si>
  <si>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</si>
  <si>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</si>
  <si>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</si>
  <si>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</si>
  <si>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</si>
  <si>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</si>
  <si>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</si>
  <si>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</si>
  <si>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</si>
  <si>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</si>
  <si>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</si>
  <si>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</si>
  <si>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</si>
  <si>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</si>
  <si>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</si>
  <si>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</si>
  <si>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</si>
  <si>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</si>
  <si>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</si>
  <si>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</si>
  <si>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</si>
  <si>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</si>
  <si>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</si>
  <si>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</si>
  <si>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</si>
  <si>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</si>
  <si>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</si>
  <si>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</si>
  <si>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</si>
  <si>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</si>
  <si>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</si>
  <si>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</si>
  <si>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</si>
  <si>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</si>
  <si>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</si>
  <si>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</si>
  <si>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</si>
  <si>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</si>
  <si>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</si>
  <si>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</si>
  <si>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</si>
  <si>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</si>
  <si>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</si>
  <si>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</si>
  <si>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</si>
  <si>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</si>
  <si>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</si>
  <si>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</si>
  <si>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</si>
  <si>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</si>
  <si>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</si>
  <si>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</si>
  <si>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</si>
  <si>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</si>
  <si>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</si>
  <si>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</si>
  <si>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</si>
  <si>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</si>
  <si>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</si>
  <si>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</si>
  <si>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</si>
  <si>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</si>
  <si>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</si>
  <si>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</si>
  <si>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</si>
  <si>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</si>
  <si>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</si>
  <si>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</si>
  <si>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</si>
  <si>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</si>
  <si>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</si>
  <si>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</si>
  <si>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</si>
  <si>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</si>
  <si>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</si>
  <si>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</si>
  <si>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</si>
  <si>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</si>
  <si>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</si>
  <si>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</si>
  <si>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</si>
  <si>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</si>
  <si>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</si>
  <si>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</si>
  <si>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</si>
  <si>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</si>
  <si>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</si>
  <si>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</si>
  <si>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</si>
  <si>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</si>
  <si>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</si>
  <si>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</si>
  <si>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</si>
  <si>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</si>
  <si>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</si>
  <si>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</si>
  <si>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</si>
  <si>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</si>
  <si>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</si>
  <si>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</si>
  <si>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</si>
  <si>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</si>
  <si>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</si>
  <si>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</si>
  <si>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</si>
  <si>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</si>
  <si>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</si>
  <si>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</si>
  <si>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</si>
  <si>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</si>
  <si>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</si>
  <si>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</si>
  <si>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</si>
  <si>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</si>
  <si>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</si>
  <si>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</si>
  <si>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</si>
  <si>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</si>
  <si>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</si>
  <si>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</si>
  <si>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</si>
  <si>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</si>
  <si>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</si>
  <si>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</si>
  <si>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</si>
  <si>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</si>
  <si>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</si>
  <si>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</si>
  <si>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</si>
  <si>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</si>
  <si>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</si>
  <si>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</si>
  <si>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</si>
  <si>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</si>
  <si>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</si>
  <si>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</si>
  <si>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</si>
  <si>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</si>
  <si>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</si>
  <si>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</si>
  <si>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</si>
  <si>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</si>
  <si>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</si>
  <si>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</si>
  <si>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</si>
  <si>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</si>
  <si>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</si>
  <si>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</si>
  <si>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</si>
  <si>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</si>
  <si>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</si>
  <si>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</si>
  <si>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</si>
  <si>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</si>
  <si>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</si>
  <si>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</si>
  <si>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</si>
  <si>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</si>
  <si>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</si>
  <si>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</si>
  <si>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</si>
  <si>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</si>
  <si>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</si>
  <si>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</si>
  <si>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</si>
  <si>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</si>
  <si>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</si>
  <si>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</si>
  <si>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</si>
  <si>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</si>
  <si>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</si>
  <si>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</si>
  <si>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</si>
  <si>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</si>
  <si>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</si>
  <si>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</si>
  <si>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</si>
  <si>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</si>
  <si>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</si>
  <si>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</si>
  <si>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</si>
  <si>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</si>
  <si>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</si>
  <si>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</si>
  <si>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</si>
  <si>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</si>
  <si>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</si>
  <si>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</si>
  <si>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</si>
  <si>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</si>
  <si>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</si>
  <si>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</si>
  <si>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</si>
  <si>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</si>
  <si>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</si>
  <si>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</si>
  <si>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</si>
  <si>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</si>
  <si>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</si>
  <si>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</si>
  <si>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</si>
  <si>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</si>
  <si>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</si>
  <si>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</si>
  <si>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</si>
  <si>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</si>
  <si>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</si>
  <si>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</si>
  <si>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</si>
  <si>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</si>
  <si>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</si>
  <si>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</si>
  <si>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</si>
  <si>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</si>
  <si>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</si>
  <si>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</si>
  <si>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</si>
  <si>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</si>
  <si>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</si>
  <si>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</si>
  <si>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</si>
  <si>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</si>
  <si>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</si>
  <si>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</si>
  <si>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</si>
  <si>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</si>
  <si>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</si>
  <si>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</si>
  <si>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</si>
  <si>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</si>
  <si>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</si>
  <si>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</si>
  <si>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</si>
  <si>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</si>
  <si>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</si>
  <si>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</si>
  <si>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</si>
  <si>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</si>
  <si>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</si>
  <si>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</si>
  <si>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</si>
  <si>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</si>
  <si>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</si>
  <si>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</si>
  <si>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</si>
  <si>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</si>
  <si>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</si>
  <si>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</si>
  <si>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</si>
  <si>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</si>
  <si>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</si>
  <si>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</si>
  <si>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</si>
  <si>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</si>
  <si>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</si>
  <si>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</si>
  <si>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</si>
  <si>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</si>
  <si>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</si>
  <si>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</si>
  <si>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</si>
  <si>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</si>
  <si>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</si>
  <si>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</si>
  <si>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</si>
  <si>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</si>
  <si>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</si>
  <si>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</si>
  <si>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</si>
  <si>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</si>
  <si>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</si>
  <si>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</si>
  <si>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</si>
  <si>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</si>
  <si>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</si>
  <si>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</si>
  <si>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</si>
  <si>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</si>
  <si>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</si>
  <si>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</si>
  <si>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</si>
  <si>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</si>
  <si>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</si>
  <si>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</si>
  <si>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</si>
  <si>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</si>
  <si>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</si>
  <si>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</si>
  <si>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</si>
  <si>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</si>
  <si>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</si>
  <si>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</si>
  <si>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</si>
  <si>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</si>
  <si>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</si>
  <si>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</si>
  <si>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</si>
  <si>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</si>
  <si>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</si>
  <si>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</si>
  <si>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</si>
  <si>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</si>
  <si>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</si>
  <si>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</si>
  <si>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</si>
  <si>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</si>
  <si>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</si>
  <si>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</si>
  <si>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</si>
  <si>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</si>
  <si>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</si>
  <si>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</si>
  <si>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</si>
  <si>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</si>
  <si>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</si>
  <si>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</si>
  <si>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</si>
  <si>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</si>
  <si>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</si>
  <si>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</si>
  <si>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</si>
  <si>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</si>
  <si>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</si>
  <si>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</si>
  <si>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</si>
  <si>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</si>
  <si>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</si>
  <si>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</si>
  <si>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</si>
  <si>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</si>
  <si>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</si>
  <si>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</si>
  <si>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</si>
  <si>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</si>
  <si>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</si>
  <si>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</si>
  <si>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</si>
  <si>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</si>
  <si>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</si>
  <si>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</si>
  <si>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</si>
  <si>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</si>
  <si>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</si>
  <si>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</si>
  <si>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</si>
  <si>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</si>
  <si>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</si>
  <si>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</si>
  <si>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</si>
  <si>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</si>
  <si>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</si>
  <si>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</si>
  <si>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</si>
  <si>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</si>
  <si>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</si>
  <si>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</si>
  <si>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</si>
  <si>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</si>
  <si>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</si>
  <si>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</si>
  <si>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</si>
  <si>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</si>
  <si>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</si>
  <si>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</si>
  <si>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</si>
  <si>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</si>
  <si>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</si>
  <si>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</si>
  <si>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</si>
  <si>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</si>
  <si>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</si>
  <si>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</si>
  <si>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</si>
  <si>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</si>
  <si>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</si>
  <si>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</si>
  <si>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</si>
  <si>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</si>
  <si>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</si>
  <si>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</si>
  <si>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</si>
  <si>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</si>
  <si>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</si>
  <si>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</si>
  <si>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</si>
  <si>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</si>
  <si>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</si>
  <si>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</si>
  <si>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</si>
  <si>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</si>
  <si>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</si>
  <si>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</si>
  <si>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</si>
  <si>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</si>
  <si>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</si>
  <si>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</si>
  <si>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</si>
  <si>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</si>
  <si>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</si>
  <si>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</si>
  <si>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</si>
  <si>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</si>
  <si>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</si>
  <si>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</si>
  <si>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</si>
  <si>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</si>
  <si>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</si>
  <si>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</si>
  <si>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</si>
  <si>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</si>
  <si>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</si>
  <si>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</si>
  <si>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</si>
  <si>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</si>
  <si>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</si>
  <si>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</si>
  <si>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</si>
  <si>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</si>
  <si>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</si>
  <si>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</si>
  <si>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</si>
  <si>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</si>
  <si>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</si>
  <si>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</si>
  <si>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</si>
  <si>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</si>
  <si>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</si>
  <si>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</si>
  <si>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</si>
  <si>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</si>
  <si>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</si>
  <si>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</si>
  <si>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</si>
  <si>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</si>
  <si>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</si>
  <si>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</si>
  <si>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</si>
  <si>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</si>
  <si>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</si>
  <si>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</si>
  <si>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</si>
  <si>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</si>
  <si>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</si>
  <si>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</si>
  <si>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</si>
  <si>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</si>
  <si>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</si>
  <si>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</si>
  <si>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</si>
  <si>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</si>
  <si>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</si>
  <si>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</si>
  <si>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</si>
  <si>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</si>
  <si>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</si>
  <si>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</si>
  <si>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</si>
  <si>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</si>
  <si>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</si>
  <si>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</si>
  <si>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</si>
  <si>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</si>
  <si>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</si>
  <si>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</si>
  <si>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</si>
  <si>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</si>
  <si>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</si>
  <si>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</si>
  <si>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</si>
  <si>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</si>
  <si>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</si>
  <si>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</si>
  <si>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</si>
  <si>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</si>
  <si>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</si>
  <si>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</si>
  <si>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</si>
  <si>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</si>
  <si>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</si>
  <si>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</si>
  <si>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</si>
  <si>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</si>
  <si>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</si>
  <si>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</si>
  <si>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</si>
  <si>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</si>
  <si>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</si>
  <si>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</si>
  <si>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</si>
  <si>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</si>
  <si>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</si>
  <si>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</si>
  <si>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</si>
  <si>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</si>
  <si>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</si>
  <si>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</si>
  <si>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</si>
  <si>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</si>
  <si>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</si>
  <si>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</si>
  <si>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</si>
  <si>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</si>
  <si>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</si>
  <si>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</si>
  <si>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</si>
  <si>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</si>
  <si>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</si>
  <si>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</si>
  <si>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</si>
  <si>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</si>
  <si>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</si>
  <si>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</si>
  <si>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</si>
  <si>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</si>
  <si>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</si>
  <si>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</si>
  <si>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</si>
  <si>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</si>
  <si>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</si>
  <si>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</si>
  <si>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</si>
  <si>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</si>
  <si>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</si>
  <si>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</si>
  <si>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</si>
  <si>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</si>
  <si>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</si>
  <si>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</si>
  <si>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</si>
  <si>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</si>
  <si>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</si>
  <si>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</si>
  <si>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</si>
  <si>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</si>
  <si>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</si>
  <si>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</si>
  <si>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</si>
  <si>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</si>
  <si>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</si>
  <si>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</si>
  <si>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</si>
  <si>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</si>
  <si>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</si>
  <si>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</si>
  <si>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</si>
  <si>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</si>
  <si>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</si>
  <si>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</si>
  <si>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</si>
  <si>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</si>
  <si>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</si>
  <si>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</si>
  <si>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</si>
  <si>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</si>
  <si>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</si>
  <si>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</si>
  <si>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</si>
  <si>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</si>
  <si>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</si>
  <si>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</si>
  <si>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</si>
  <si>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</si>
  <si>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</si>
  <si>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</si>
  <si>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</si>
  <si>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</si>
  <si>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</si>
  <si>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</si>
  <si>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</si>
  <si>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</si>
  <si>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</si>
  <si>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</si>
  <si>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</si>
  <si>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</si>
  <si>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</si>
  <si>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</si>
  <si>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</si>
  <si>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</si>
  <si>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</si>
  <si>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</si>
  <si>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</si>
  <si>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</si>
  <si>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</si>
  <si>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</si>
  <si>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</si>
  <si>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</si>
  <si>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</si>
  <si>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</si>
  <si>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</si>
  <si>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</si>
  <si>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</si>
  <si>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</si>
  <si>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</si>
  <si>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</si>
  <si>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</si>
  <si>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</si>
  <si>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</si>
  <si>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</si>
  <si>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</si>
  <si>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</si>
  <si>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</si>
  <si>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</si>
  <si>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</si>
  <si>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</si>
  <si>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</si>
  <si>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</si>
  <si>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</si>
  <si>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</si>
  <si>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</si>
  <si>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</si>
  <si>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</si>
  <si>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</si>
  <si>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</si>
  <si>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</si>
  <si>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</si>
  <si>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</si>
  <si>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</si>
  <si>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</si>
  <si>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</si>
  <si>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</si>
  <si>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</si>
  <si>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</si>
  <si>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</si>
  <si>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</si>
  <si>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</si>
  <si>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</si>
  <si>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</si>
  <si>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</si>
  <si>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</si>
  <si>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</si>
  <si>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</si>
  <si>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</si>
  <si>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</si>
  <si>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</si>
  <si>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</si>
  <si>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</si>
  <si>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</si>
  <si>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</si>
  <si>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</si>
  <si>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</si>
  <si>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</si>
  <si>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</si>
  <si>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</si>
  <si>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</si>
  <si>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</si>
  <si>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</si>
  <si>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</si>
  <si>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</si>
  <si>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</si>
  <si>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</si>
  <si>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</si>
  <si>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</si>
  <si>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</si>
  <si>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</si>
  <si>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</si>
  <si>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</si>
  <si>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</si>
  <si>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</si>
  <si>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</si>
  <si>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</si>
  <si>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</si>
  <si>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</si>
  <si>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</si>
  <si>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</si>
  <si>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</si>
  <si>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</si>
  <si>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</si>
  <si>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</si>
  <si>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</si>
  <si>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</si>
  <si>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</si>
  <si>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</si>
  <si>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</si>
  <si>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</si>
  <si>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</si>
  <si>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</si>
  <si>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</si>
  <si>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</si>
  <si>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</si>
  <si>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</si>
  <si>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</si>
  <si>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</si>
  <si>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</si>
  <si>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</si>
  <si>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</si>
  <si>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</si>
  <si>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</si>
  <si>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</si>
  <si>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</si>
  <si>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</si>
  <si>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</si>
  <si>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</si>
  <si>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</si>
  <si>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</si>
  <si>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</si>
  <si>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</si>
  <si>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</si>
  <si>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</si>
  <si>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</si>
  <si>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</si>
  <si>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</si>
  <si>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</si>
  <si>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</si>
  <si>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</si>
  <si>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</si>
  <si>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</si>
  <si>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</si>
  <si>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</si>
  <si>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</si>
  <si>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</si>
  <si>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</si>
  <si>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</si>
  <si>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</si>
  <si>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</si>
  <si>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</si>
  <si>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</si>
  <si>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</si>
  <si>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</si>
  <si>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</si>
  <si>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</si>
  <si>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</si>
  <si>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</si>
  <si>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</si>
  <si>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</si>
  <si>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</si>
  <si>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</si>
  <si>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</si>
  <si>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</si>
  <si>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</si>
  <si>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</si>
  <si>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</si>
  <si>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</si>
  <si>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</si>
  <si>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</si>
  <si>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</si>
  <si>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</si>
  <si>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</si>
  <si>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</si>
  <si>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</si>
  <si>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</si>
  <si>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</si>
  <si>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</si>
  <si>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</si>
  <si>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</si>
  <si>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</si>
  <si>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</si>
  <si>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</si>
  <si>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</si>
  <si>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</si>
  <si>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</si>
  <si>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</si>
  <si>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</si>
  <si>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</si>
  <si>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</si>
  <si>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</si>
  <si>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</si>
  <si>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</si>
  <si>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</si>
  <si>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</si>
  <si>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</si>
  <si>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</si>
  <si>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</si>
  <si>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</si>
  <si>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</si>
  <si>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</si>
  <si>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</si>
  <si>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</si>
  <si>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</si>
  <si>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</si>
  <si>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</si>
  <si>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</si>
  <si>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</si>
  <si>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</si>
  <si>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</si>
  <si>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</si>
  <si>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</si>
  <si>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</si>
  <si>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</si>
  <si>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</si>
  <si>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</si>
  <si>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</si>
  <si>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</si>
  <si>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</si>
  <si>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</si>
  <si>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</si>
  <si>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</si>
  <si>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</si>
  <si>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</si>
  <si>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</si>
  <si>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</si>
  <si>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</si>
  <si>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</si>
  <si>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</si>
  <si>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</si>
  <si>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</si>
  <si>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</si>
  <si>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</si>
  <si>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</si>
  <si>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</si>
  <si>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</si>
  <si>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</si>
  <si>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</si>
  <si>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</si>
  <si>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</si>
  <si>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</si>
  <si>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</si>
  <si>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</si>
  <si>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</si>
  <si>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</si>
  <si>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</si>
  <si>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</si>
  <si>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</si>
  <si>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</si>
  <si>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</si>
  <si>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</si>
  <si>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</si>
  <si>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</si>
  <si>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</si>
  <si>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</si>
  <si>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</si>
  <si>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</si>
  <si>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</si>
  <si>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</si>
  <si>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</si>
  <si>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</si>
  <si>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</si>
  <si>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</si>
  <si>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</si>
  <si>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</si>
  <si>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</si>
  <si>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</si>
  <si>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</si>
  <si>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</si>
  <si>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</si>
  <si>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</si>
  <si>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</si>
  <si>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</si>
  <si>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</si>
  <si>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</si>
  <si>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</si>
  <si>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</si>
  <si>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</si>
  <si>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</si>
  <si>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</si>
  <si>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</si>
  <si>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</si>
  <si>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</si>
  <si>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</si>
  <si>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</si>
  <si>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</si>
  <si>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</si>
  <si>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</si>
  <si>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</si>
  <si>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</si>
  <si>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</si>
  <si>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</si>
  <si>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</si>
  <si>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</si>
  <si>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</si>
  <si>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</si>
  <si>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</si>
  <si>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</si>
  <si>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</si>
  <si>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</si>
  <si>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</si>
  <si>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</si>
  <si>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</si>
  <si>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</si>
  <si>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</si>
  <si>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</si>
  <si>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</si>
  <si>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</si>
  <si>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</si>
  <si>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</si>
  <si>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</si>
  <si>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</si>
  <si>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</si>
  <si>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</si>
  <si>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</si>
  <si>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</si>
  <si>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</si>
  <si>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</si>
  <si>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</si>
  <si>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</si>
  <si>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</si>
  <si>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</si>
  <si>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</si>
  <si>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</si>
  <si>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</si>
  <si>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</si>
  <si>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</si>
  <si>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</si>
  <si>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</si>
  <si>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</si>
  <si>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</si>
  <si>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</si>
  <si>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</si>
  <si>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</si>
  <si>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</si>
  <si>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</si>
  <si>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</si>
  <si>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</si>
  <si>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</si>
  <si>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</si>
  <si>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</si>
  <si>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</si>
  <si>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</si>
  <si>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</si>
  <si>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</si>
  <si>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</si>
  <si>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</si>
  <si>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</si>
  <si>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</si>
  <si>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</si>
  <si>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</si>
  <si>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</si>
  <si>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</si>
  <si>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</si>
  <si>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</si>
  <si>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</si>
  <si>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</si>
  <si>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</si>
  <si>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</si>
  <si>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</si>
  <si>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</si>
  <si>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</si>
  <si>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</si>
  <si>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</si>
  <si>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</si>
  <si>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</si>
  <si>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</si>
  <si>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</si>
  <si>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</si>
  <si>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</si>
  <si>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</si>
  <si>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</si>
  <si>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</si>
  <si>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</si>
  <si>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</si>
  <si>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</si>
  <si>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</si>
  <si>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</si>
  <si>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</si>
  <si>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</si>
  <si>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</si>
  <si>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</si>
  <si>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</si>
  <si>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</si>
  <si>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</si>
  <si>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</si>
  <si>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</si>
  <si>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</si>
  <si>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</si>
  <si>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</si>
  <si>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</si>
  <si>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</si>
  <si>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</si>
  <si>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</si>
  <si>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</si>
  <si>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</si>
  <si>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</si>
  <si>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</si>
  <si>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</si>
  <si>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</si>
  <si>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</si>
  <si>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</si>
  <si>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</si>
  <si>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</si>
  <si>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</si>
  <si>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</si>
  <si>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</si>
  <si>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</si>
  <si>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</si>
  <si>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</si>
  <si>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</si>
  <si>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</si>
  <si>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</si>
  <si>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</si>
  <si>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</si>
  <si>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</si>
  <si>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</si>
  <si>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</si>
  <si>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</si>
  <si>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</si>
  <si>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</si>
  <si>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</si>
  <si>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</si>
  <si>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</si>
  <si>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</si>
  <si>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</si>
  <si>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</si>
  <si>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</si>
  <si>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</si>
  <si>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</si>
  <si>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</si>
  <si>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</si>
  <si>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</si>
  <si>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</si>
  <si>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</si>
  <si>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</si>
  <si>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</si>
  <si>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</si>
  <si>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</si>
  <si>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</si>
  <si>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</si>
  <si>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</si>
  <si>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</si>
  <si>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</si>
  <si>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</si>
  <si>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</si>
  <si>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</si>
  <si>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</si>
  <si>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</si>
  <si>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</si>
  <si>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</si>
  <si>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</si>
  <si>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</si>
  <si>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</si>
  <si>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</si>
  <si>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</si>
  <si>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</si>
  <si>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</si>
  <si>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</si>
  <si>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</si>
  <si>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</si>
  <si>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</si>
  <si>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</si>
  <si>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</si>
  <si>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</si>
  <si>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</si>
  <si>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</si>
  <si>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</si>
  <si>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</si>
  <si>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</si>
  <si>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</si>
  <si>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</si>
  <si>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</si>
  <si>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</si>
  <si>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</si>
  <si>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</si>
  <si>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</si>
  <si>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</si>
  <si>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</si>
  <si>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</si>
  <si>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</si>
  <si>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</si>
  <si>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</si>
  <si>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</si>
  <si>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</si>
  <si>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</si>
  <si>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</si>
  <si>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</si>
  <si>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</si>
  <si>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</si>
  <si>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</si>
  <si>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</si>
  <si>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</si>
  <si>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</si>
  <si>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</si>
  <si>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</si>
  <si>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</si>
  <si>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</si>
  <si>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</si>
  <si>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</si>
  <si>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</si>
  <si>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</si>
  <si>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</si>
  <si>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</si>
  <si>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</si>
  <si>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</si>
  <si>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</si>
  <si>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</si>
  <si>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</si>
  <si>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</si>
  <si>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</si>
  <si>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</si>
  <si>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</si>
  <si>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</si>
  <si>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</si>
  <si>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</si>
  <si>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</si>
  <si>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</si>
  <si>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</si>
  <si>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</si>
  <si>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</si>
  <si>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</si>
  <si>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</si>
  <si>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</si>
  <si>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</si>
  <si>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</si>
  <si>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</si>
  <si>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</si>
  <si>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</si>
  <si>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</si>
  <si>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</si>
  <si>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</si>
  <si>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</si>
  <si>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</si>
  <si>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</si>
  <si>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</si>
  <si>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</si>
  <si>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</si>
  <si>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</si>
  <si>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</si>
  <si>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</si>
  <si>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</si>
  <si>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</si>
  <si>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</si>
  <si>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</si>
  <si>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</si>
  <si>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</si>
  <si>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</si>
  <si>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</si>
  <si>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</si>
  <si>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</si>
  <si>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</si>
  <si>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</si>
  <si>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</si>
  <si>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</si>
  <si>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</si>
  <si>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</si>
  <si>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</si>
  <si>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</si>
  <si>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</si>
  <si>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</si>
  <si>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</si>
  <si>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</si>
  <si>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</si>
  <si>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</si>
  <si>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</si>
  <si>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</si>
  <si>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</si>
  <si>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</si>
  <si>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</si>
  <si>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</si>
  <si>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</si>
  <si>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</si>
  <si>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</si>
  <si>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</si>
  <si>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</si>
  <si>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</si>
  <si>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</si>
  <si>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</si>
  <si>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</si>
  <si>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</si>
  <si>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</si>
  <si>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</si>
  <si>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</si>
  <si>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</si>
  <si>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</si>
  <si>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</si>
  <si>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</si>
  <si>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</si>
  <si>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</si>
  <si>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</si>
  <si>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</si>
  <si>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</si>
  <si>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</si>
  <si>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</si>
  <si>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</si>
  <si>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</si>
  <si>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</si>
  <si>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</si>
  <si>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</si>
  <si>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</si>
  <si>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</si>
  <si>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</si>
  <si>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</si>
  <si>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</si>
  <si>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</si>
  <si>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</si>
  <si>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</si>
  <si>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</si>
  <si>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</si>
  <si>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</si>
  <si>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</si>
  <si>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</si>
  <si>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</si>
  <si>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</si>
  <si>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</si>
  <si>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</si>
  <si>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</si>
  <si>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</si>
  <si>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</si>
  <si>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</si>
  <si>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</si>
  <si>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</si>
  <si>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</si>
  <si>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</si>
  <si>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</si>
  <si>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</si>
  <si>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</si>
  <si>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</si>
  <si>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</si>
  <si>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</si>
  <si>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</si>
  <si>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</si>
  <si>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</si>
  <si>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</si>
  <si>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</si>
  <si>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</si>
  <si>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</si>
  <si>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</si>
  <si>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</si>
  <si>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</si>
  <si>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</si>
  <si>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</si>
  <si>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</si>
  <si>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</si>
  <si>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</si>
  <si>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</si>
  <si>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</si>
  <si>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</si>
  <si>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</si>
  <si>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</si>
  <si>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</si>
  <si>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</si>
  <si>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</si>
  <si>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</si>
  <si>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</si>
  <si>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</si>
  <si>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</si>
  <si>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</si>
  <si>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</si>
  <si>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</si>
  <si>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</si>
  <si>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</si>
  <si>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</si>
  <si>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</si>
  <si>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</si>
  <si>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</si>
  <si>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</si>
  <si>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</si>
  <si>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</si>
  <si>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</si>
  <si>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</si>
  <si>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</si>
  <si>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</si>
  <si>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</si>
  <si>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</si>
  <si>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</si>
  <si>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</si>
  <si>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</si>
  <si>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</si>
  <si>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</si>
  <si>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</si>
  <si>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</si>
  <si>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</si>
  <si>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</si>
  <si>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</si>
  <si>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</si>
  <si>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</si>
  <si>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</si>
  <si>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</si>
  <si>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</si>
  <si>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</si>
  <si>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</si>
  <si>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</si>
  <si>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</si>
  <si>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</si>
  <si>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</si>
  <si>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</si>
  <si>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</si>
  <si>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</si>
  <si>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</si>
  <si>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</si>
  <si>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</si>
  <si>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</si>
  <si>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</si>
  <si>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</si>
  <si>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</si>
  <si>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</si>
  <si>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</si>
  <si>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</si>
  <si>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</si>
  <si>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</si>
  <si>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</si>
  <si>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</si>
  <si>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</si>
  <si>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</si>
  <si>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</si>
  <si>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</si>
  <si>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</si>
  <si>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</si>
  <si>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</si>
  <si>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</si>
  <si>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</si>
  <si>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</si>
  <si>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</si>
  <si>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</si>
  <si>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</si>
  <si>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</si>
  <si>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</si>
  <si>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</si>
  <si>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</si>
  <si>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</si>
  <si>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</si>
  <si>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</si>
  <si>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</si>
  <si>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</si>
  <si>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</si>
  <si>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</si>
  <si>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</si>
  <si>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</si>
  <si>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</si>
  <si>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</si>
  <si>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</si>
  <si>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</si>
  <si>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</si>
  <si>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</si>
  <si>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</si>
  <si>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</si>
  <si>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</si>
  <si>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</si>
  <si>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</si>
  <si>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</si>
  <si>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</si>
  <si>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</si>
  <si>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</si>
  <si>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</si>
  <si>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</si>
  <si>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</si>
  <si>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</si>
  <si>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</si>
  <si>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</si>
  <si>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</si>
  <si>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</si>
  <si>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</si>
  <si>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</si>
  <si>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</si>
  <si>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</si>
  <si>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</si>
  <si>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</si>
  <si>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</si>
  <si>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</si>
  <si>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</si>
  <si>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</si>
  <si>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</si>
  <si>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</si>
  <si>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</si>
  <si>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</si>
  <si>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</si>
  <si>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</si>
  <si>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</si>
  <si>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</si>
  <si>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</si>
  <si>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</si>
  <si>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</si>
  <si>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</si>
  <si>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</si>
  <si>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</si>
  <si>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</si>
  <si>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</si>
  <si>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</si>
  <si>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</si>
  <si>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</si>
  <si>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</si>
  <si>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</si>
  <si>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</si>
  <si>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</si>
  <si>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</si>
  <si>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</si>
  <si>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</si>
  <si>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</si>
  <si>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</si>
  <si>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</si>
  <si>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</si>
  <si>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</si>
  <si>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</si>
  <si>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</si>
  <si>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</si>
  <si>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</si>
  <si>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</si>
  <si>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</si>
  <si>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</si>
  <si>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</si>
  <si>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</si>
  <si>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</si>
  <si>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</si>
  <si>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</si>
  <si>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</si>
  <si>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</si>
  <si>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</si>
  <si>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</si>
  <si>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</si>
  <si>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</si>
  <si>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</si>
  <si>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</si>
  <si>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</si>
  <si>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</si>
  <si>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</si>
  <si>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</si>
  <si>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</si>
  <si>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</si>
  <si>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</si>
  <si>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</si>
  <si>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</si>
  <si>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</si>
  <si>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</si>
  <si>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</si>
  <si>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</si>
  <si>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</si>
  <si>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</si>
  <si>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</si>
  <si>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</si>
  <si>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</si>
  <si>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</si>
  <si>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</si>
  <si>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</si>
  <si>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</si>
  <si>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</si>
  <si>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</si>
  <si>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</si>
  <si>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</si>
  <si>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</si>
  <si>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</si>
  <si>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</si>
  <si>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</si>
  <si>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</si>
  <si>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</si>
  <si>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</si>
  <si>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</si>
  <si>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</si>
  <si>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</si>
  <si>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</si>
  <si>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</si>
  <si>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</si>
  <si>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</si>
  <si>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</si>
  <si>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</si>
  <si>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</si>
  <si>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</si>
  <si>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</si>
  <si>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</si>
  <si>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</si>
  <si>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</si>
  <si>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</si>
  <si>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</si>
  <si>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</si>
  <si>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</si>
  <si>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</si>
  <si>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</si>
  <si>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</si>
  <si>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</si>
  <si>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</si>
  <si>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</si>
  <si>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</si>
  <si>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</si>
  <si>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</si>
  <si>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</si>
  <si>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</si>
  <si>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</si>
  <si>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</si>
  <si>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</si>
  <si>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</si>
  <si>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</si>
  <si>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</si>
  <si>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</si>
  <si>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</si>
  <si>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</si>
  <si>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</si>
  <si>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</si>
  <si>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</si>
  <si>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</si>
  <si>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</si>
  <si>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</si>
  <si>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</si>
  <si>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</si>
  <si>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</si>
  <si>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</si>
  <si>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</si>
  <si>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</si>
  <si>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</si>
  <si>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</si>
  <si>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</si>
  <si>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</si>
  <si>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</si>
  <si>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</si>
  <si>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</si>
  <si>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</si>
  <si>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</si>
  <si>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</si>
  <si>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</si>
  <si>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</si>
  <si>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</si>
  <si>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</si>
  <si>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</si>
  <si>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</si>
  <si>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</si>
  <si>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</si>
  <si>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</si>
  <si>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</si>
  <si>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</si>
  <si>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</si>
  <si>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</si>
  <si>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</si>
  <si>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</si>
  <si>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</si>
  <si>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</si>
  <si>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</si>
  <si>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</si>
  <si>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</si>
  <si>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</si>
  <si>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</si>
  <si>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</si>
  <si>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</si>
  <si>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</si>
  <si>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</si>
  <si>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</si>
  <si>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</si>
  <si>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</si>
  <si>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</si>
  <si>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</si>
  <si>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</si>
  <si>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</si>
  <si>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</si>
  <si>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</si>
  <si>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</si>
  <si>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</si>
  <si>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</si>
  <si>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</si>
  <si>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</si>
  <si>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</si>
  <si>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</si>
  <si>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</si>
  <si>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</si>
  <si>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</si>
  <si>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</si>
  <si>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</si>
  <si>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</si>
  <si>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</si>
  <si>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</si>
  <si>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</si>
  <si>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</si>
  <si>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</si>
  <si>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</si>
  <si>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</si>
  <si>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</si>
  <si>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</si>
  <si>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</si>
  <si>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</si>
  <si>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</si>
  <si>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</si>
  <si>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</si>
  <si>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</si>
  <si>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</si>
  <si>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</si>
  <si>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</si>
  <si>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</si>
  <si>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</si>
  <si>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</si>
  <si>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</si>
  <si>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</si>
  <si>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</si>
  <si>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</si>
  <si>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</si>
  <si>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</si>
  <si>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</si>
  <si>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</si>
  <si>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</si>
  <si>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</si>
  <si>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</si>
  <si>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</si>
  <si>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</si>
  <si>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</si>
  <si>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</si>
  <si>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</si>
  <si>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</si>
  <si>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</si>
  <si>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</si>
  <si>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</si>
  <si>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</si>
  <si>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</si>
  <si>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</si>
  <si>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</si>
  <si>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</si>
  <si>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</si>
  <si>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</si>
  <si>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</si>
  <si>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</si>
  <si>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</si>
  <si>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</si>
  <si>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</si>
  <si>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</si>
  <si>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</si>
  <si>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</si>
  <si>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</si>
  <si>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</si>
  <si>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</si>
  <si>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</si>
  <si>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</si>
  <si>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</si>
  <si>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</si>
  <si>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</si>
  <si>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</si>
  <si>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</si>
  <si>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</si>
  <si>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</si>
  <si>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</si>
  <si>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</si>
  <si>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</si>
  <si>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</si>
  <si>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</si>
  <si>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</si>
  <si>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</si>
  <si>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</si>
  <si>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</si>
  <si>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</si>
  <si>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</si>
  <si>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</si>
  <si>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</si>
  <si>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</si>
  <si>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</si>
  <si>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</si>
  <si>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</si>
  <si>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</si>
  <si>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</si>
  <si>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</si>
  <si>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</si>
  <si>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</si>
  <si>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</si>
  <si>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</si>
  <si>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</si>
  <si>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</si>
  <si>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</si>
  <si>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</si>
  <si>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</si>
  <si>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</si>
  <si>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</si>
  <si>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</si>
  <si>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</si>
  <si>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</si>
  <si>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</si>
  <si>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</si>
  <si>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</si>
  <si>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</si>
  <si>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</si>
  <si>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</si>
  <si>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</si>
  <si>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</si>
  <si>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</si>
  <si>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</si>
  <si>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</si>
  <si>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</si>
  <si>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</si>
  <si>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</si>
  <si>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</si>
  <si>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</si>
  <si>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</si>
  <si>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</si>
  <si>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</si>
  <si>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</si>
  <si>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</si>
  <si>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</si>
  <si>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</si>
  <si>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</si>
  <si>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</si>
  <si>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</si>
  <si>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</si>
  <si>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</si>
  <si>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</si>
  <si>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</si>
  <si>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</si>
  <si>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</si>
  <si>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</si>
  <si>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</si>
  <si>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</si>
  <si>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</si>
  <si>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</si>
  <si>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</si>
  <si>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</si>
  <si>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</si>
  <si>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</si>
  <si>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</si>
  <si>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</si>
  <si>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</si>
  <si>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</si>
  <si>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</si>
  <si>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</si>
  <si>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</si>
  <si>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</si>
  <si>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</si>
  <si>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</si>
  <si>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</si>
  <si>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</si>
  <si>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</si>
  <si>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</si>
  <si>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</si>
  <si>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</si>
  <si>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</si>
  <si>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</si>
  <si>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</si>
  <si>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</si>
  <si>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</si>
  <si>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</si>
  <si>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</si>
  <si>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</si>
  <si>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</si>
  <si>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</si>
  <si>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</si>
  <si>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</si>
  <si>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</si>
  <si>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</si>
  <si>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</si>
  <si>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</si>
  <si>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</si>
  <si>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</si>
  <si>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</si>
  <si>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</si>
  <si>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</si>
  <si>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</si>
  <si>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</si>
  <si>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</si>
  <si>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</si>
  <si>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</si>
  <si>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</si>
  <si>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</si>
  <si>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</si>
  <si>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</si>
  <si>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</si>
  <si>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</si>
  <si>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</si>
  <si>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</si>
  <si>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</si>
  <si>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</si>
  <si>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</si>
  <si>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</si>
  <si>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</si>
  <si>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</si>
  <si>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</si>
  <si>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</si>
  <si>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</si>
  <si>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</si>
  <si>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</si>
  <si>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</si>
  <si>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</si>
  <si>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</si>
  <si>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</si>
  <si>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</si>
  <si>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</si>
  <si>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</si>
  <si>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</si>
  <si>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</si>
  <si>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</si>
  <si>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</si>
  <si>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</si>
  <si>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</si>
  <si>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</si>
  <si>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</si>
  <si>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</si>
  <si>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</si>
  <si>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</si>
  <si>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</si>
  <si>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</si>
  <si>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</si>
  <si>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</si>
  <si>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</si>
  <si>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</si>
  <si>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</si>
  <si>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</si>
  <si>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</si>
  <si>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</si>
  <si>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</si>
  <si>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</si>
  <si>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</si>
  <si>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</si>
  <si>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</si>
  <si>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</si>
  <si>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</si>
  <si>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</si>
  <si>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</si>
  <si>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</si>
  <si>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</si>
  <si>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</si>
  <si>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</si>
  <si>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</si>
  <si>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</si>
  <si>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</si>
  <si>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</si>
  <si>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</si>
  <si>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</si>
  <si>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</si>
  <si>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</si>
  <si>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</si>
  <si>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</si>
  <si>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</si>
  <si>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</si>
  <si>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</si>
  <si>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</si>
  <si>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</si>
  <si>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</si>
  <si>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</si>
  <si>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</si>
  <si>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</si>
  <si>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</si>
  <si>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</si>
  <si>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</si>
  <si>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</si>
  <si>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</si>
  <si>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</si>
  <si>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</si>
  <si>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</si>
  <si>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</si>
  <si>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</si>
  <si>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</si>
  <si>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</si>
  <si>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</si>
  <si>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</si>
  <si>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</si>
  <si>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</si>
  <si>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</si>
  <si>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</si>
  <si>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</si>
  <si>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</si>
  <si>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</si>
  <si>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</si>
  <si>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</si>
  <si>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</si>
  <si>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</si>
  <si>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</si>
  <si>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</si>
  <si>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</si>
  <si>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</si>
  <si>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</si>
  <si>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</si>
  <si>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</si>
  <si>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</si>
  <si>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</si>
  <si>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</si>
  <si>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</si>
  <si>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</si>
  <si>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</si>
  <si>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</si>
  <si>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</si>
  <si>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</si>
  <si>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</si>
  <si>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</si>
  <si>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</si>
  <si>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</si>
  <si>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</si>
  <si>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</si>
  <si>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</si>
  <si>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</si>
  <si>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</si>
  <si>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</si>
  <si>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</si>
  <si>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</si>
  <si>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</si>
  <si>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</si>
  <si>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</si>
  <si>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</si>
  <si>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</si>
  <si>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</si>
  <si>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</si>
  <si>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</si>
  <si>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</si>
  <si>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</si>
  <si>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</si>
  <si>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</si>
  <si>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</si>
  <si>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</si>
  <si>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</si>
  <si>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</si>
  <si>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</si>
  <si>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</si>
  <si>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</si>
  <si>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</si>
  <si>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</si>
  <si>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</si>
  <si>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</si>
  <si>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</si>
  <si>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</si>
  <si>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</si>
  <si>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</si>
  <si>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</si>
  <si>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</si>
  <si>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</si>
  <si>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</si>
  <si>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</si>
  <si>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</si>
  <si>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</si>
  <si>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</si>
  <si>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</si>
  <si>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</si>
  <si>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</si>
  <si>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</si>
  <si>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</si>
  <si>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</si>
  <si>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</si>
  <si>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</si>
  <si>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</si>
  <si>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</si>
  <si>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</si>
  <si>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</si>
  <si>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</si>
  <si>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</si>
  <si>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</si>
  <si>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</si>
  <si>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</si>
  <si>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</si>
  <si>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</si>
  <si>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</si>
  <si>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</si>
  <si>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</si>
  <si>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</si>
  <si>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</si>
  <si>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</si>
  <si>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</si>
  <si>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</si>
  <si>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</si>
  <si>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</si>
  <si>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</si>
  <si>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</si>
  <si>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</si>
  <si>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</si>
  <si>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</si>
  <si>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</si>
  <si>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</si>
  <si>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</si>
  <si>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</si>
  <si>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</si>
  <si>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</si>
  <si>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</si>
  <si>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</si>
  <si>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</si>
  <si>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</si>
  <si>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</si>
  <si>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</si>
  <si>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</si>
  <si>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</si>
  <si>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</si>
  <si>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</si>
  <si>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</si>
  <si>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</si>
  <si>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</si>
  <si>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</si>
  <si>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</si>
  <si>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</si>
  <si>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</si>
  <si>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</si>
  <si>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</si>
  <si>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</si>
  <si>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</si>
  <si>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</si>
  <si>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</si>
  <si>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</si>
  <si>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</si>
  <si>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</si>
  <si>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</si>
  <si>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</si>
  <si>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</si>
  <si>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</si>
  <si>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</si>
  <si>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</si>
  <si>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</si>
  <si>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</si>
  <si>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</si>
  <si>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</si>
  <si>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</si>
  <si>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</si>
  <si>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</si>
  <si>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</si>
  <si>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</si>
  <si>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</si>
  <si>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</si>
  <si>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</si>
  <si>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</si>
  <si>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</si>
  <si>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</si>
  <si>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</si>
  <si>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</si>
  <si>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</si>
  <si>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</si>
  <si>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</si>
  <si>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</si>
  <si>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</si>
  <si>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</si>
  <si>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</si>
  <si>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</si>
  <si>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</si>
  <si>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</si>
  <si>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</si>
  <si>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</si>
  <si>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</si>
  <si>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</si>
  <si>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</si>
  <si>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</si>
  <si>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</si>
  <si>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</si>
  <si>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</si>
  <si>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</si>
  <si>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</si>
  <si>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</si>
  <si>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</si>
  <si>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</si>
  <si>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</si>
  <si>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</si>
  <si>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</si>
  <si>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</si>
  <si>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</si>
  <si>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</si>
  <si>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</si>
  <si>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</si>
  <si>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</si>
  <si>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</si>
  <si>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</si>
  <si>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</si>
  <si>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</si>
  <si>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</si>
  <si>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</si>
  <si>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</si>
  <si>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</si>
  <si>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</si>
  <si>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</si>
  <si>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</si>
  <si>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</si>
  <si>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</si>
  <si>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</si>
  <si>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</si>
  <si>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</si>
  <si>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</si>
  <si>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</si>
  <si>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</si>
  <si>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</si>
  <si>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</si>
  <si>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</si>
  <si>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</si>
  <si>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</si>
  <si>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</si>
  <si>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</si>
  <si>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</si>
  <si>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</si>
  <si>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</si>
  <si>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</si>
  <si>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</si>
  <si>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</si>
  <si>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</si>
  <si>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</si>
  <si>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</si>
  <si>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</si>
  <si>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</si>
  <si>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</si>
  <si>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</si>
  <si>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</si>
  <si>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</si>
  <si>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</si>
  <si>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</si>
  <si>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</si>
  <si>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</si>
  <si>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</si>
  <si>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</si>
  <si>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</si>
  <si>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</si>
  <si>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</si>
  <si>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</si>
  <si>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</si>
  <si>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</si>
  <si>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</si>
  <si>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</si>
  <si>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</si>
  <si>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</si>
  <si>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</si>
  <si>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</si>
  <si>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</si>
  <si>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</si>
  <si>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</si>
  <si>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</si>
  <si>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</si>
  <si>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</si>
  <si>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</si>
  <si>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</si>
  <si>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</si>
  <si>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</si>
  <si>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</si>
  <si>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</si>
  <si>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</si>
  <si>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</si>
  <si>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</si>
  <si>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</si>
  <si>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</si>
  <si>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</si>
  <si>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</si>
  <si>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</si>
  <si>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</si>
  <si>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</si>
  <si>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</si>
  <si>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</si>
  <si>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</si>
  <si>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</si>
  <si>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</si>
  <si>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</si>
  <si>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</si>
  <si>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</si>
  <si>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</si>
  <si>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</si>
  <si>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</si>
  <si>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</si>
  <si>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</si>
  <si>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</si>
  <si>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</si>
  <si>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</si>
  <si>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</si>
  <si>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</si>
  <si>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</si>
  <si>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</si>
  <si>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</si>
  <si>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</si>
  <si>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</si>
  <si>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</si>
  <si>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</si>
  <si>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</si>
  <si>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</si>
  <si>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</si>
  <si>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</si>
  <si>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</si>
  <si>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</si>
  <si>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</si>
  <si>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</si>
  <si>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</si>
  <si>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</si>
  <si>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</si>
  <si>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</si>
  <si>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</si>
  <si>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</si>
  <si>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</si>
  <si>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</si>
  <si>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</si>
  <si>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</si>
  <si>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</si>
  <si>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</si>
  <si>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</si>
  <si>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</si>
  <si>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</si>
  <si>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</si>
  <si>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</si>
  <si>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</si>
  <si>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</si>
  <si>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</si>
  <si>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</si>
  <si>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</si>
  <si>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</si>
  <si>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</si>
  <si>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</si>
  <si>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</si>
  <si>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</si>
  <si>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</si>
  <si>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</si>
  <si>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</si>
  <si>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</si>
  <si>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</si>
  <si>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</si>
  <si>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</si>
  <si>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</si>
  <si>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</si>
  <si>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</si>
  <si>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</si>
  <si>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</si>
  <si>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</si>
  <si>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</si>
  <si>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</si>
  <si>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</si>
  <si>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</si>
  <si>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</si>
  <si>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</si>
  <si>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</si>
  <si>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</si>
  <si>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</si>
  <si>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</si>
  <si>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</si>
  <si>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</si>
  <si>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</si>
  <si>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</si>
  <si>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</si>
  <si>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</si>
  <si>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</si>
  <si>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</si>
  <si>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</si>
  <si>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</si>
  <si>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</si>
  <si>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</si>
  <si>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</si>
  <si>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</si>
  <si>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</si>
  <si>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</si>
  <si>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</si>
  <si>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</si>
  <si>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</si>
  <si>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</si>
  <si>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</si>
  <si>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</si>
  <si>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</si>
  <si>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</si>
  <si>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</si>
  <si>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</si>
  <si>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</si>
  <si>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</si>
  <si>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</si>
  <si>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</si>
  <si>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</si>
  <si>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</si>
  <si>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</si>
  <si>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</si>
  <si>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</si>
  <si>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</si>
  <si>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</si>
  <si>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</si>
  <si>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</si>
  <si>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</si>
  <si>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</si>
  <si>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</si>
  <si>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</si>
  <si>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</si>
  <si>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</si>
  <si>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</si>
  <si>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</si>
  <si>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</si>
  <si>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</si>
  <si>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</si>
  <si>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</si>
  <si>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</si>
  <si>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</si>
  <si>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</si>
  <si>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</si>
  <si>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</si>
  <si>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</si>
  <si>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</si>
  <si>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</si>
  <si>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</si>
  <si>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</si>
  <si>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</si>
  <si>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</si>
  <si>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</si>
  <si>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</si>
  <si>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</si>
  <si>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</si>
  <si>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</si>
  <si>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</si>
  <si>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</si>
  <si>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</si>
  <si>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</si>
  <si>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</si>
  <si>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</si>
  <si>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</si>
  <si>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</si>
  <si>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</si>
  <si>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</si>
  <si>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</si>
  <si>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</si>
  <si>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</si>
  <si>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</si>
  <si>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</si>
  <si>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</si>
  <si>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</si>
  <si>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</si>
  <si>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</si>
  <si>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</si>
  <si>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</si>
  <si>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</si>
  <si>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</si>
  <si>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</si>
  <si>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</si>
  <si>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</si>
  <si>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</si>
  <si>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</si>
  <si>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</si>
  <si>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</si>
  <si>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</si>
  <si>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</si>
  <si>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</si>
  <si>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</si>
  <si>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</si>
  <si>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</si>
  <si>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</si>
  <si>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</si>
  <si>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</si>
  <si>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</si>
  <si>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</si>
  <si>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</si>
  <si>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</si>
  <si>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</si>
  <si>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</si>
  <si>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</si>
  <si>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</si>
  <si>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</si>
  <si>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</si>
  <si>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</si>
  <si>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</si>
  <si>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</si>
  <si>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</si>
  <si>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</si>
  <si>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</si>
  <si>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</si>
  <si>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</si>
  <si>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</si>
  <si>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</si>
  <si>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</si>
  <si>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</si>
  <si>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</si>
  <si>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</si>
  <si>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</si>
  <si>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</si>
  <si>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</si>
  <si>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</si>
  <si>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</si>
  <si>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</si>
  <si>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</si>
  <si>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</si>
  <si>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</si>
  <si>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</si>
  <si>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</si>
  <si>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</si>
  <si>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</si>
  <si>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</si>
  <si>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</si>
  <si>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</si>
  <si>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</si>
  <si>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</si>
  <si>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</si>
  <si>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</si>
  <si>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</si>
  <si>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</si>
  <si>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</si>
  <si>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</si>
  <si>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</si>
  <si>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</si>
  <si>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</si>
  <si>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</si>
  <si>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</si>
  <si>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</si>
  <si>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</si>
  <si>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</si>
  <si>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</si>
  <si>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</si>
  <si>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</si>
  <si>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</si>
  <si>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</si>
  <si>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</si>
  <si>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</si>
  <si>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</si>
  <si>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</si>
  <si>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</si>
  <si>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</si>
  <si>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</si>
  <si>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</si>
  <si>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</si>
  <si>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</si>
  <si>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</si>
  <si>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</si>
  <si>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</si>
  <si>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</si>
  <si>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</si>
  <si>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</si>
  <si>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</si>
  <si>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</si>
  <si>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</si>
  <si>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</si>
  <si>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</si>
  <si>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</si>
  <si>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</si>
  <si>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</si>
  <si>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</si>
  <si>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</si>
  <si>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</si>
  <si>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</si>
  <si>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</si>
  <si>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</si>
  <si>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</si>
  <si>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</si>
  <si>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</si>
  <si>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</si>
  <si>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</si>
  <si>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</si>
  <si>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</si>
  <si>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</si>
  <si>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</si>
  <si>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</si>
  <si>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</si>
  <si>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</si>
  <si>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</si>
  <si>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</si>
  <si>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</si>
  <si>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</si>
  <si>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</si>
  <si>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</si>
  <si>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</si>
  <si>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</si>
  <si>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</si>
  <si>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</si>
  <si>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</si>
  <si>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</si>
  <si>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</si>
  <si>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</si>
  <si>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</si>
  <si>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</si>
  <si>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</si>
  <si>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</si>
  <si>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</si>
  <si>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</si>
  <si>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</si>
  <si>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</si>
  <si>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</si>
  <si>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</si>
  <si>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</si>
  <si>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</si>
  <si>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</si>
  <si>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</si>
  <si>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</si>
  <si>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</si>
  <si>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</si>
  <si>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</si>
  <si>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</si>
  <si>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</si>
  <si>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</si>
  <si>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</si>
  <si>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</si>
  <si>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</si>
  <si>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</si>
  <si>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</si>
  <si>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</si>
  <si>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</si>
  <si>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</si>
  <si>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</si>
  <si>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</si>
  <si>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</si>
  <si>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</si>
  <si>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</si>
  <si>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</si>
  <si>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</si>
  <si>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</si>
  <si>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</si>
  <si>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</si>
  <si>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</si>
  <si>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</si>
  <si>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</si>
  <si>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</si>
  <si>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</si>
  <si>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</si>
  <si>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</si>
  <si>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</si>
  <si>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</si>
  <si>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</si>
  <si>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</si>
  <si>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</si>
  <si>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</si>
  <si>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</si>
  <si>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</si>
  <si>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</si>
  <si>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</si>
  <si>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</si>
  <si>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</si>
  <si>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</si>
  <si>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</si>
  <si>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</si>
  <si>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</si>
  <si>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</si>
  <si>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</si>
  <si>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</si>
  <si>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</si>
  <si>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</si>
  <si>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</si>
  <si>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</si>
  <si>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</si>
  <si>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</si>
  <si>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</si>
  <si>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</si>
  <si>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</si>
  <si>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</si>
  <si>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</si>
  <si>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</si>
  <si>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</si>
  <si>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</si>
  <si>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</si>
  <si>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</si>
  <si>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</si>
  <si>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</si>
  <si>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</si>
  <si>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</si>
  <si>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</si>
  <si>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</si>
  <si>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</si>
  <si>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</si>
  <si>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</si>
  <si>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</si>
  <si>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</si>
  <si>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</si>
  <si>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</si>
  <si>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</si>
  <si>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</si>
  <si>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</si>
  <si>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</si>
  <si>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</si>
  <si>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</si>
  <si>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</si>
  <si>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</si>
  <si>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</si>
  <si>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</si>
  <si>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</si>
  <si>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</si>
  <si>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</si>
  <si>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</si>
  <si>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</si>
  <si>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</si>
  <si>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</si>
  <si>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</si>
  <si>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</si>
  <si>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</si>
  <si>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</si>
  <si>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</si>
  <si>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</si>
  <si>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</si>
  <si>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</si>
  <si>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</si>
  <si>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</si>
  <si>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</si>
  <si>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</si>
  <si>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</si>
  <si>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</si>
  <si>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</si>
  <si>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</si>
  <si>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</si>
  <si>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</si>
  <si>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</si>
  <si>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</si>
  <si>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</si>
  <si>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</si>
  <si>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</si>
  <si>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</si>
  <si>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</si>
  <si>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</si>
  <si>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</si>
  <si>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</si>
  <si>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</si>
  <si>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</si>
  <si>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</si>
  <si>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</si>
  <si>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</si>
  <si>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</si>
  <si>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</si>
  <si>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</si>
  <si>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</si>
  <si>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</si>
  <si>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</si>
  <si>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</si>
  <si>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</si>
  <si>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</si>
  <si>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</si>
  <si>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</si>
  <si>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</si>
  <si>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</si>
  <si>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</si>
  <si>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</si>
  <si>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</si>
  <si>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</si>
  <si>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</si>
  <si>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</si>
  <si>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</si>
  <si>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</si>
  <si>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</si>
  <si>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</si>
  <si>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</si>
  <si>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</si>
  <si>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</si>
  <si>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</si>
  <si>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</si>
  <si>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</si>
  <si>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</si>
  <si>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</si>
  <si>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</si>
  <si>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</si>
  <si>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</si>
  <si>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</si>
  <si>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</si>
  <si>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</si>
  <si>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</si>
  <si>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</si>
  <si>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</si>
  <si>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</si>
  <si>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</si>
  <si>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</si>
  <si>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</si>
  <si>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</si>
  <si>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</si>
  <si>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</si>
  <si>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</si>
  <si>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</si>
  <si>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</si>
  <si>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</si>
  <si>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</si>
  <si>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</si>
  <si>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</si>
  <si>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</si>
  <si>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</si>
  <si>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</si>
  <si>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</si>
  <si>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</si>
  <si>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</si>
  <si>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</si>
  <si>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</si>
  <si>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</si>
  <si>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</si>
  <si>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</si>
  <si>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</si>
  <si>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</si>
  <si>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</si>
  <si>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</si>
  <si>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</si>
  <si>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</si>
  <si>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</si>
  <si>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</si>
  <si>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</si>
  <si>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</si>
  <si>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</si>
  <si>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</si>
  <si>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</si>
  <si>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</si>
  <si>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</si>
  <si>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</si>
  <si>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</si>
  <si>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</si>
  <si>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</si>
  <si>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</si>
  <si>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</si>
  <si>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</si>
  <si>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</si>
  <si>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</si>
  <si>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</si>
  <si>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</si>
  <si>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</si>
  <si>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</si>
  <si>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</si>
  <si>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</si>
  <si>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</si>
  <si>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</si>
  <si>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</si>
  <si>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</si>
  <si>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</si>
  <si>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</si>
  <si>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</si>
  <si>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</si>
  <si>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</si>
  <si>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</si>
  <si>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</si>
  <si>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</si>
  <si>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</si>
  <si>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</si>
  <si>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</si>
  <si>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</si>
  <si>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</si>
  <si>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</si>
  <si>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</si>
  <si>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</si>
  <si>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</si>
  <si>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</si>
  <si>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</si>
  <si>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</si>
  <si>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</si>
  <si>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</si>
  <si>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</si>
  <si>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</si>
  <si>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</si>
  <si>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</si>
  <si>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</si>
  <si>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</si>
  <si>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</si>
  <si>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</si>
  <si>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</si>
  <si>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</si>
  <si>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</si>
  <si>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</si>
  <si>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</si>
  <si>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</si>
  <si>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</si>
  <si>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</si>
  <si>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</si>
  <si>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</si>
  <si>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</si>
  <si>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</si>
  <si>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</si>
  <si>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</si>
  <si>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</si>
  <si>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</si>
  <si>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</si>
  <si>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</si>
  <si>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</si>
  <si>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</si>
  <si>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</si>
  <si>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</si>
  <si>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</si>
  <si>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</si>
  <si>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</si>
  <si>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</si>
  <si>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</si>
  <si>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</si>
  <si>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</si>
  <si>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</si>
  <si>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</si>
  <si>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</si>
  <si>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</si>
  <si>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</si>
  <si>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</si>
  <si>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</si>
  <si>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</si>
  <si>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</si>
  <si>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</si>
  <si>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</si>
  <si>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</si>
  <si>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</si>
  <si>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</si>
  <si>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</si>
  <si>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</si>
  <si>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</si>
  <si>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</si>
  <si>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</si>
  <si>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</si>
  <si>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</si>
  <si>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</si>
  <si>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</si>
  <si>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</si>
  <si>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</si>
  <si>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</si>
  <si>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</si>
  <si>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</si>
  <si>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</si>
  <si>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</si>
  <si>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</si>
  <si>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</si>
  <si>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</si>
  <si>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</si>
  <si>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</si>
  <si>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</si>
  <si>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</si>
  <si>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</si>
  <si>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</si>
  <si>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</si>
  <si>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</si>
  <si>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</si>
  <si>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</si>
  <si>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</si>
  <si>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</si>
  <si>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</si>
  <si>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</si>
  <si>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</si>
  <si>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</si>
  <si>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</si>
  <si>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</si>
  <si>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</si>
  <si>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</si>
  <si>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</si>
  <si>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</si>
  <si>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</si>
  <si>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</si>
  <si>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</si>
  <si>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</si>
  <si>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</si>
  <si>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</si>
  <si>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</si>
  <si>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</si>
  <si>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</si>
  <si>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</si>
  <si>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</si>
  <si>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</si>
  <si>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</si>
  <si>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</si>
  <si>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</si>
  <si>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</si>
  <si>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</si>
  <si>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</si>
  <si>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</si>
  <si>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</si>
  <si>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</si>
  <si>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</si>
  <si>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</si>
  <si>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</si>
  <si>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</si>
  <si>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</si>
  <si>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</si>
  <si>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</si>
  <si>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</si>
  <si>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</si>
  <si>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</si>
  <si>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</si>
  <si>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</si>
  <si>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</si>
  <si>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</si>
  <si>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</si>
  <si>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</si>
  <si>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</si>
  <si>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</si>
  <si>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</si>
  <si>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</si>
  <si>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</si>
  <si>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</si>
  <si>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</si>
  <si>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</si>
  <si>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</si>
  <si>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</si>
  <si>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</si>
  <si>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</si>
  <si>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</si>
  <si>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</si>
  <si>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</si>
  <si>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</si>
  <si>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</si>
  <si>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</si>
  <si>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</si>
  <si>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</si>
  <si>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</si>
  <si>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</si>
  <si>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</si>
  <si>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</si>
  <si>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</si>
  <si>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</si>
  <si>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</si>
  <si>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</si>
  <si>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</si>
  <si>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</si>
  <si>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</si>
  <si>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</si>
  <si>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</si>
  <si>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</si>
  <si>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</si>
  <si>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</si>
  <si>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</si>
  <si>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</si>
  <si>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</si>
  <si>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</si>
  <si>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</si>
  <si>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</si>
  <si>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</si>
  <si>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</si>
  <si>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</si>
  <si>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</si>
  <si>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</si>
  <si>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</si>
  <si>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</si>
  <si>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</si>
  <si>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</si>
  <si>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</si>
  <si>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</si>
  <si>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</si>
  <si>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</si>
  <si>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</si>
  <si>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</si>
  <si>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</si>
  <si>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</si>
  <si>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</si>
  <si>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</si>
  <si>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</si>
  <si>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</si>
  <si>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</si>
  <si>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</si>
  <si>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</si>
  <si>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</si>
  <si>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</si>
  <si>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</si>
  <si>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</si>
  <si>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</si>
  <si>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</si>
  <si>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</si>
  <si>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</si>
  <si>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</si>
  <si>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</si>
  <si>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</si>
  <si>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</si>
  <si>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</si>
  <si>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</si>
  <si>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</si>
  <si>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</si>
  <si>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</si>
  <si>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</si>
  <si>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</si>
  <si>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</si>
  <si>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</si>
  <si>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</si>
  <si>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</si>
  <si>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</si>
  <si>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</si>
  <si>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</si>
  <si>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</si>
  <si>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</si>
  <si>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</si>
  <si>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</si>
  <si>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</si>
  <si>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</si>
  <si>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</si>
  <si>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</si>
  <si>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</si>
  <si>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</si>
  <si>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</si>
  <si>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</si>
  <si>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</si>
  <si>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</si>
  <si>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</si>
  <si>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</si>
  <si>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</si>
  <si>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</si>
  <si>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</si>
  <si>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</si>
  <si>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</si>
  <si>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</si>
  <si>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</si>
  <si>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</si>
  <si>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</si>
  <si>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</si>
  <si>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</si>
  <si>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</si>
  <si>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</si>
  <si>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</si>
  <si>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</si>
  <si>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</si>
  <si>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</si>
  <si>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</si>
  <si>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</si>
  <si>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</si>
  <si>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</si>
  <si>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</si>
  <si>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</si>
  <si>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</si>
  <si>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</si>
  <si>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</si>
  <si>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</si>
  <si>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</si>
  <si>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</si>
  <si>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</si>
  <si>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</si>
  <si>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</si>
  <si>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</si>
  <si>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</si>
  <si>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</si>
  <si>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</si>
  <si>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</si>
  <si>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</si>
  <si>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</si>
  <si>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</si>
  <si>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</si>
  <si>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</si>
  <si>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</si>
  <si>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</si>
  <si>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</si>
  <si>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</si>
  <si>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</si>
  <si>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</si>
  <si>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</si>
  <si>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</si>
  <si>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</si>
  <si>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</si>
  <si>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</si>
  <si>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</si>
  <si>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</si>
  <si>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</si>
  <si>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</si>
  <si>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</si>
  <si>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</si>
  <si>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</si>
  <si>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</si>
  <si>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</si>
  <si>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</si>
  <si>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</si>
  <si>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</si>
  <si>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</si>
  <si>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</si>
  <si>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</si>
  <si>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</si>
  <si>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</si>
  <si>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</si>
  <si>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</si>
  <si>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</si>
  <si>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</si>
  <si>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</si>
  <si>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</si>
  <si>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</si>
  <si>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</si>
  <si>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</si>
  <si>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</si>
  <si>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</si>
  <si>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</si>
  <si>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</si>
  <si>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</si>
  <si>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</si>
  <si>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</si>
  <si>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</si>
  <si>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</si>
  <si>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</si>
  <si>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</si>
  <si>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</si>
  <si>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</si>
  <si>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</si>
  <si>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</si>
  <si>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</si>
  <si>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</si>
  <si>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</si>
  <si>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</si>
  <si>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</si>
  <si>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</si>
  <si>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</si>
  <si>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</si>
  <si>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</si>
  <si>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</si>
  <si>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</si>
  <si>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</si>
  <si>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</si>
  <si>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</si>
  <si>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</si>
  <si>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</si>
  <si>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</si>
  <si>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</si>
  <si>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</si>
  <si>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</si>
  <si>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</si>
  <si>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</si>
  <si>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</si>
  <si>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</si>
  <si>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</si>
  <si>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</si>
  <si>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</si>
  <si>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</si>
  <si>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</si>
  <si>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</si>
  <si>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</si>
  <si>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</si>
  <si>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</si>
  <si>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</si>
  <si>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</si>
  <si>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</si>
  <si>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</si>
  <si>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</si>
  <si>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</si>
  <si>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</si>
  <si>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</si>
  <si>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</si>
  <si>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</si>
  <si>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</si>
  <si>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</si>
  <si>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</si>
  <si>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</si>
  <si>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</si>
  <si>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</si>
  <si>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</si>
  <si>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</si>
  <si>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</si>
  <si>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</si>
  <si>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</si>
  <si>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</si>
  <si>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</si>
  <si>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</si>
  <si>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</si>
  <si>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</si>
  <si>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</si>
  <si>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</si>
  <si>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</si>
  <si>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</si>
  <si>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</si>
  <si>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</si>
  <si>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</si>
  <si>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</si>
  <si>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</si>
  <si>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</si>
  <si>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</si>
  <si>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</si>
  <si>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</si>
  <si>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</si>
  <si>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</si>
  <si>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</si>
  <si>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</si>
  <si>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</si>
  <si>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</si>
  <si>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</si>
  <si>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</si>
  <si>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</si>
  <si>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</si>
  <si>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</si>
  <si>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</si>
  <si>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</si>
  <si>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</si>
  <si>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</si>
  <si>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</si>
  <si>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</si>
  <si>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</si>
  <si>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</si>
  <si>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</si>
  <si>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</si>
  <si>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</si>
  <si>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</si>
  <si>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</si>
  <si>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</si>
  <si>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</si>
  <si>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</si>
  <si>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</si>
  <si>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</si>
  <si>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</si>
  <si>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</si>
  <si>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</si>
  <si>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</si>
  <si>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</si>
  <si>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</si>
  <si>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</si>
  <si>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</si>
  <si>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</si>
  <si>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</si>
  <si>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</si>
  <si>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</si>
  <si>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</si>
  <si>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</si>
  <si>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</si>
  <si>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</si>
  <si>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</si>
  <si>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</si>
  <si>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</si>
  <si>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</si>
  <si>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</si>
  <si>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</si>
  <si>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</si>
  <si>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</si>
  <si>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</si>
  <si>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</si>
  <si>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</si>
  <si>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</si>
  <si>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</si>
  <si>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</si>
  <si>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</si>
  <si>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</si>
  <si>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</si>
  <si>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</si>
  <si>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</si>
  <si>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</si>
  <si>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</si>
  <si>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</si>
  <si>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</si>
  <si>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</si>
  <si>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</si>
  <si>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</si>
  <si>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</si>
  <si>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</si>
  <si>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</si>
  <si>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</si>
  <si>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</si>
  <si>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</si>
  <si>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</si>
  <si>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</si>
  <si>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</si>
  <si>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</si>
  <si>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</si>
  <si>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</si>
  <si>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</si>
  <si>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</si>
  <si>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</si>
  <si>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</si>
  <si>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</si>
  <si>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</si>
  <si>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</si>
  <si>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</si>
  <si>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</si>
  <si>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</si>
  <si>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</si>
  <si>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</si>
  <si>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</si>
  <si>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</si>
  <si>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</si>
  <si>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</si>
  <si>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</si>
  <si>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</si>
  <si>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</si>
  <si>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</si>
  <si>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</si>
  <si>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</si>
  <si>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</si>
  <si>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</si>
  <si>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</si>
  <si>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</si>
  <si>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</si>
  <si>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</si>
  <si>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</si>
  <si>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</si>
  <si>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</si>
  <si>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</si>
  <si>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</si>
  <si>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</si>
  <si>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</si>
  <si>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</si>
  <si>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</si>
  <si>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</si>
  <si>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</si>
  <si>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</si>
  <si>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</si>
  <si>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</si>
  <si>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</si>
  <si>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</si>
  <si>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</si>
  <si>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</si>
  <si>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</si>
  <si>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</si>
  <si>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</si>
  <si>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</si>
  <si>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</si>
  <si>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</si>
  <si>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</si>
  <si>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</si>
  <si>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</si>
  <si>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</si>
  <si>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</si>
  <si>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</si>
  <si>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</si>
  <si>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</si>
  <si>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</si>
  <si>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</si>
  <si>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</si>
  <si>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</si>
  <si>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</si>
  <si>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</si>
  <si>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</si>
  <si>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</si>
  <si>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</si>
  <si>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</si>
  <si>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</si>
  <si>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</si>
  <si>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</si>
  <si>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</si>
  <si>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</si>
  <si>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</si>
  <si>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</si>
  <si>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</si>
  <si>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</si>
  <si>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</si>
  <si>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</si>
  <si>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</si>
  <si>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</si>
  <si>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</si>
  <si>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</si>
  <si>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</si>
  <si>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</si>
  <si>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</si>
  <si>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</si>
  <si>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</si>
  <si>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</si>
  <si>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</si>
  <si>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</si>
  <si>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</si>
  <si>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</si>
  <si>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</si>
  <si>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</si>
  <si>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</si>
  <si>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</si>
  <si>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</si>
  <si>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</si>
  <si>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</si>
  <si>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</si>
  <si>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</si>
  <si>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</si>
  <si>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</si>
  <si>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</si>
  <si>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</si>
  <si>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</si>
  <si>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</si>
  <si>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</si>
  <si>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</si>
  <si>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</si>
  <si>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</si>
  <si>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</si>
  <si>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</si>
  <si>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</si>
  <si>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</si>
  <si>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</si>
  <si>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</si>
  <si>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</si>
  <si>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</si>
  <si>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</si>
  <si>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</si>
  <si>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</si>
  <si>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</si>
  <si>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</si>
  <si>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</si>
  <si>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</si>
  <si>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</si>
  <si>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</si>
  <si>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</si>
  <si>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</si>
  <si>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</si>
  <si>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</si>
  <si>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</si>
  <si>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</si>
  <si>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</si>
  <si>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</si>
  <si>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</si>
  <si>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</si>
  <si>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</si>
  <si>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</si>
  <si>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</si>
  <si>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</si>
  <si>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</si>
  <si>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</si>
  <si>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</si>
  <si>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</si>
  <si>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</si>
  <si>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</si>
  <si>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</si>
  <si>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</si>
  <si>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</si>
  <si>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</si>
  <si>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</si>
  <si>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</si>
  <si>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</si>
  <si>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</si>
  <si>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</si>
  <si>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</si>
  <si>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</si>
  <si>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</si>
  <si>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</si>
  <si>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</si>
  <si>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</si>
  <si>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</si>
  <si>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</si>
  <si>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</si>
  <si>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</si>
  <si>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</si>
  <si>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</si>
  <si>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</si>
  <si>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</si>
  <si>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</si>
  <si>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</si>
  <si>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</si>
  <si>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</si>
  <si>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</si>
  <si>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</si>
  <si>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</si>
  <si>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</si>
  <si>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</si>
  <si>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</si>
  <si>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</si>
  <si>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</si>
  <si>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</si>
  <si>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</si>
  <si>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</si>
  <si>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</si>
  <si>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</si>
  <si>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</si>
  <si>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</si>
  <si>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</si>
  <si>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</si>
  <si>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</si>
  <si>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</si>
  <si>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</si>
  <si>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</si>
  <si>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</si>
  <si>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</si>
  <si>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</si>
  <si>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</si>
  <si>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</si>
  <si>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</si>
  <si>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</si>
  <si>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</si>
  <si>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</si>
  <si>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</si>
  <si>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</si>
  <si>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</si>
  <si>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</si>
  <si>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</si>
  <si>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</si>
  <si>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</si>
  <si>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</si>
  <si>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</si>
  <si>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</si>
  <si>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</si>
  <si>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</si>
  <si>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</si>
  <si>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</si>
  <si>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</si>
  <si>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</si>
  <si>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</si>
  <si>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</si>
  <si>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</si>
  <si>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</si>
  <si>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</si>
  <si>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</si>
  <si>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</si>
  <si>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</si>
  <si>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</si>
  <si>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</si>
  <si>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</si>
  <si>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</si>
  <si>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</si>
  <si>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</si>
  <si>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</si>
  <si>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</si>
  <si>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</si>
  <si>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</si>
  <si>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</si>
  <si>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</si>
  <si>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</si>
  <si>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</si>
  <si>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</si>
  <si>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</si>
  <si>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</si>
  <si>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</si>
  <si>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</si>
  <si>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</si>
  <si>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</si>
  <si>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</si>
  <si>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</si>
  <si>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</si>
  <si>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</si>
  <si>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</si>
  <si>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</si>
  <si>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</si>
  <si>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</si>
  <si>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</si>
  <si>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</si>
  <si>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</si>
  <si>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</si>
  <si>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</si>
  <si>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</si>
  <si>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</si>
  <si>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</si>
  <si>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</si>
  <si>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</si>
  <si>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</si>
  <si>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</si>
  <si>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</si>
  <si>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</si>
  <si>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</si>
  <si>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</si>
  <si>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</si>
  <si>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</si>
  <si>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</si>
  <si>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</si>
  <si>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</si>
  <si>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</si>
  <si>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</si>
  <si>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</si>
  <si>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</si>
  <si>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</si>
  <si>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</si>
  <si>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</si>
  <si>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</si>
  <si>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</si>
  <si>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</si>
  <si>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</si>
  <si>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</si>
  <si>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</si>
  <si>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</si>
  <si>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</si>
  <si>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</si>
  <si>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</si>
  <si>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</si>
  <si>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</si>
  <si>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</si>
  <si>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</si>
  <si>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</si>
  <si>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</si>
  <si>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</si>
  <si>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</si>
  <si>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</si>
  <si>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</si>
  <si>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</si>
  <si>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</si>
  <si>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</si>
  <si>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</si>
  <si>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</si>
  <si>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</si>
  <si>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</si>
  <si>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</si>
  <si>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</si>
  <si>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</si>
  <si>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</si>
  <si>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</si>
  <si>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</si>
  <si>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</si>
  <si>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</si>
  <si>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</si>
  <si>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</si>
  <si>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</si>
  <si>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</si>
  <si>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</si>
  <si>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</si>
  <si>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</si>
  <si>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</si>
  <si>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</si>
  <si>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</si>
  <si>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</si>
  <si>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</si>
  <si>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</si>
  <si>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</si>
  <si>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</si>
  <si>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</si>
  <si>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</si>
  <si>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</si>
  <si>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</si>
  <si>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</si>
  <si>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</si>
  <si>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</si>
  <si>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</si>
  <si>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</si>
  <si>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</si>
  <si>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</si>
  <si>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</si>
  <si>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</si>
  <si>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</si>
  <si>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</si>
  <si>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</si>
  <si>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</si>
  <si>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</si>
  <si>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</si>
  <si>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</si>
  <si>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</si>
  <si>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</si>
  <si>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</si>
  <si>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</si>
  <si>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</si>
  <si>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</si>
  <si>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</si>
  <si>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</si>
  <si>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</si>
  <si>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</si>
  <si>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</si>
  <si>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</si>
  <si>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</si>
  <si>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</si>
  <si>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</si>
  <si>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</si>
  <si>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</si>
  <si>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</si>
  <si>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</si>
  <si>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</si>
  <si>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</si>
  <si>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</si>
  <si>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</si>
  <si>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</si>
  <si>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</si>
  <si>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</si>
  <si>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</si>
  <si>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</si>
  <si>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</si>
  <si>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</si>
  <si>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</si>
  <si>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</si>
  <si>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</si>
  <si>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</si>
  <si>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</si>
  <si>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</si>
  <si>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</si>
  <si>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</si>
  <si>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</si>
  <si>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</si>
  <si>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</si>
  <si>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</si>
  <si>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</si>
  <si>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</si>
  <si>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</si>
  <si>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</si>
  <si>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</si>
  <si>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</si>
  <si>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</si>
  <si>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</si>
  <si>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</si>
  <si>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</si>
  <si>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</si>
  <si>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</si>
  <si>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</si>
  <si>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</si>
  <si>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</si>
  <si>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</si>
  <si>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</si>
  <si>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</si>
  <si>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</si>
  <si>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</si>
  <si>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</si>
  <si>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</si>
  <si>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</si>
  <si>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</si>
  <si>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</si>
  <si>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</si>
  <si>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</si>
  <si>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</si>
  <si>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</si>
  <si>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</si>
  <si>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</si>
  <si>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</si>
  <si>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</si>
  <si>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</si>
  <si>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</si>
  <si>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</si>
  <si>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</si>
  <si>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</si>
  <si>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</si>
  <si>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</si>
  <si>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</si>
  <si>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</si>
  <si>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</si>
  <si>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</si>
  <si>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</si>
  <si>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</si>
  <si>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</si>
  <si>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</si>
  <si>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</si>
  <si>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</si>
  <si>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</si>
  <si>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</si>
  <si>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</si>
  <si>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</si>
  <si>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</si>
  <si>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</si>
  <si>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</si>
  <si>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</si>
  <si>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</si>
  <si>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</si>
  <si>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</si>
  <si>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</si>
  <si>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</si>
  <si>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</si>
  <si>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</si>
  <si>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</si>
  <si>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</si>
  <si>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</si>
  <si>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</si>
  <si>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</si>
  <si>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</si>
  <si>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</si>
  <si>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</si>
  <si>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</si>
  <si>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</si>
  <si>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</si>
  <si>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</si>
  <si>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</si>
  <si>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</si>
  <si>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</si>
  <si>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</si>
  <si>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</si>
  <si>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</si>
  <si>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</si>
  <si>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</si>
  <si>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</si>
  <si>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</si>
  <si>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</si>
  <si>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</si>
  <si>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</si>
  <si>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</si>
  <si>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</si>
  <si>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</si>
  <si>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</si>
  <si>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</si>
  <si>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</si>
  <si>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</si>
  <si>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</si>
  <si>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</si>
  <si>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</si>
  <si>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</si>
  <si>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</si>
  <si>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</si>
  <si>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</si>
  <si>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</si>
  <si>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</si>
  <si>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</si>
  <si>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</si>
  <si>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</si>
  <si>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</si>
  <si>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</si>
  <si>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</si>
  <si>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</si>
  <si>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</si>
  <si>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</si>
  <si>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</si>
  <si>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</si>
  <si>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</si>
  <si>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</si>
  <si>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</si>
  <si>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</si>
  <si>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</si>
  <si>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</si>
  <si>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</si>
  <si>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</si>
  <si>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</si>
  <si>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</si>
  <si>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</si>
  <si>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</si>
  <si>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</si>
  <si>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</si>
  <si>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</si>
  <si>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</si>
  <si>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</si>
  <si>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</si>
  <si>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</si>
  <si>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</si>
  <si>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</si>
  <si>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</si>
  <si>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</si>
  <si>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</si>
  <si>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</si>
  <si>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</si>
  <si>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</si>
  <si>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</si>
  <si>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</si>
  <si>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</si>
  <si>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</si>
  <si>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</si>
  <si>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</si>
  <si>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</si>
  <si>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</si>
  <si>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</si>
  <si>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</si>
  <si>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</si>
  <si>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</si>
  <si>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</si>
  <si>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</si>
  <si>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</si>
  <si>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</si>
  <si>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</si>
  <si>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</si>
  <si>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</si>
  <si>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</si>
  <si>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</si>
  <si>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</si>
  <si>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</si>
  <si>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</si>
  <si>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</si>
  <si>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</si>
  <si>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</si>
  <si>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</si>
  <si>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</si>
  <si>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</si>
  <si>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</si>
  <si>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</si>
  <si>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</si>
  <si>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</si>
  <si>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</si>
  <si>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</si>
  <si>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</si>
  <si>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</si>
  <si>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</si>
  <si>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</si>
  <si>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</si>
  <si>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</si>
  <si>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</si>
  <si>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</si>
  <si>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</si>
  <si>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</si>
  <si>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</si>
  <si>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</si>
  <si>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</si>
  <si>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</si>
  <si>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</si>
  <si>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</si>
  <si>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</si>
  <si>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</si>
  <si>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</si>
  <si>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</si>
  <si>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</si>
  <si>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</si>
  <si>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</si>
  <si>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</si>
  <si>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</si>
  <si>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</si>
  <si>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</si>
  <si>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</si>
  <si>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</si>
  <si>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</si>
  <si>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</si>
  <si>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</si>
  <si>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</si>
  <si>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</si>
  <si>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</si>
  <si>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</si>
  <si>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</si>
  <si>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</si>
  <si>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</si>
  <si>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</si>
  <si>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</si>
  <si>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</si>
  <si>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</si>
  <si>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</si>
  <si>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</si>
  <si>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</si>
  <si>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</si>
  <si>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</si>
  <si>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</si>
  <si>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</si>
  <si>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</si>
  <si>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</si>
  <si>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</si>
  <si>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</si>
  <si>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</si>
  <si>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</si>
  <si>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</si>
  <si>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</si>
  <si>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</si>
  <si>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</si>
  <si>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</si>
  <si>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</si>
  <si>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</si>
  <si>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</si>
  <si>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</si>
  <si>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</si>
  <si>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</si>
  <si>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</si>
  <si>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</si>
  <si>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</si>
  <si>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</si>
  <si>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</si>
  <si>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</si>
  <si>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</si>
  <si>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</si>
  <si>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</si>
  <si>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</si>
  <si>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</si>
  <si>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</si>
  <si>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</si>
  <si>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</si>
  <si>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</si>
  <si>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</si>
  <si>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</si>
  <si>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</si>
  <si>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</si>
  <si>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</si>
  <si>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</si>
  <si>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</si>
  <si>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</si>
  <si>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</si>
  <si>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</si>
  <si>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</si>
  <si>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</si>
  <si>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</si>
  <si>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</si>
  <si>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</si>
  <si>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</si>
  <si>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</si>
  <si>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</si>
  <si>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</si>
  <si>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</si>
  <si>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</si>
  <si>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</si>
  <si>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</si>
  <si>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</si>
  <si>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</si>
  <si>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</si>
  <si>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</si>
  <si>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</si>
  <si>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</si>
  <si>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</si>
  <si>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</si>
  <si>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</si>
  <si>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</si>
  <si>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</si>
  <si>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</si>
  <si>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</si>
  <si>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</si>
  <si>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</si>
  <si>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</si>
  <si>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</si>
  <si>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</si>
  <si>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</si>
  <si>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</si>
  <si>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</si>
  <si>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</si>
  <si>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</si>
  <si>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</si>
  <si>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</si>
  <si>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</si>
  <si>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</si>
  <si>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</si>
  <si>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</si>
  <si>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</si>
  <si>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</si>
  <si>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</si>
  <si>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</si>
  <si>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</si>
  <si>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</si>
  <si>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</si>
  <si>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</si>
  <si>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</si>
  <si>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</si>
  <si>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</si>
  <si>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</si>
  <si>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</si>
  <si>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</si>
  <si>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</si>
  <si>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</si>
  <si>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</si>
  <si>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</si>
  <si>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</si>
  <si>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</si>
  <si>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</si>
  <si>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</si>
  <si>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</si>
  <si>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</si>
  <si>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</si>
  <si>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</si>
  <si>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</si>
  <si>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</si>
  <si>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</si>
  <si>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</si>
  <si>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</si>
  <si>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</si>
  <si>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</si>
  <si>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</si>
  <si>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</si>
  <si>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</si>
  <si>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</si>
  <si>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</si>
  <si>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</si>
  <si>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</si>
  <si>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</si>
  <si>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</si>
  <si>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</si>
  <si>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</si>
  <si>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</si>
  <si>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</si>
  <si>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</si>
  <si>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</si>
  <si>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</si>
  <si>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</si>
  <si>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</si>
  <si>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</si>
  <si>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</si>
  <si>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</si>
  <si>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</si>
  <si>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</si>
  <si>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</si>
  <si>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</si>
  <si>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</si>
  <si>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</si>
  <si>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</si>
  <si>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</si>
  <si>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</si>
  <si>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</si>
  <si>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</si>
  <si>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</si>
  <si>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</si>
  <si>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</si>
  <si>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</si>
  <si>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</si>
  <si>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</si>
  <si>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</si>
  <si>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</si>
  <si>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</si>
  <si>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</si>
  <si>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</si>
  <si>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</si>
  <si>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</si>
  <si>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</si>
  <si>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</si>
  <si>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</si>
  <si>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</si>
  <si>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</si>
  <si>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</si>
  <si>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</si>
  <si>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</si>
  <si>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</si>
  <si>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</si>
  <si>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</si>
  <si>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</si>
  <si>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</si>
  <si>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</si>
  <si>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</si>
  <si>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</si>
  <si>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</si>
  <si>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</si>
  <si>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</si>
  <si>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</si>
  <si>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</si>
  <si>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</si>
  <si>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</si>
  <si>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</si>
  <si>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</si>
  <si>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</si>
  <si>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</si>
  <si>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</si>
  <si>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</si>
  <si>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</si>
  <si>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</si>
  <si>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</si>
  <si>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</si>
  <si>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</si>
  <si>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</si>
  <si>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</si>
  <si>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</si>
  <si>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</si>
  <si>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</si>
  <si>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</si>
  <si>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</si>
  <si>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</si>
  <si>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</si>
  <si>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</si>
  <si>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</si>
  <si>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</si>
  <si>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</si>
  <si>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</si>
  <si>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</si>
  <si>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</si>
  <si>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</si>
  <si>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</si>
  <si>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</si>
  <si>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</si>
  <si>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</si>
  <si>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</si>
  <si>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</si>
  <si>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</si>
  <si>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</si>
  <si>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</si>
  <si>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</si>
  <si>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</si>
  <si>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</si>
  <si>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</si>
  <si>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</si>
  <si>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</si>
  <si>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</si>
  <si>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</si>
  <si>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</si>
  <si>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</si>
  <si>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</si>
  <si>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</si>
  <si>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</si>
  <si>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</si>
  <si>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</si>
  <si>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</si>
  <si>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</si>
  <si>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</si>
  <si>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</si>
  <si>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</si>
  <si>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</si>
  <si>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</si>
  <si>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</si>
  <si>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</si>
  <si>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</si>
  <si>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</si>
  <si>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</si>
  <si>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</si>
  <si>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</si>
  <si>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</si>
  <si>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</si>
  <si>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</si>
  <si>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</si>
  <si>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</si>
  <si>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</si>
  <si>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</si>
  <si>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</si>
  <si>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</si>
  <si>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</si>
  <si>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</si>
  <si>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</si>
  <si>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</si>
  <si>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</si>
  <si>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</si>
  <si>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</si>
  <si>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</si>
  <si>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</si>
  <si>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</si>
  <si>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</si>
  <si>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</si>
  <si>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</si>
  <si>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</si>
  <si>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</si>
  <si>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</si>
  <si>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</si>
  <si>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</si>
  <si>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</si>
  <si>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</si>
  <si>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</si>
  <si>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</si>
  <si>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</si>
  <si>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</si>
  <si>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</si>
  <si>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</si>
  <si>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</si>
  <si>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</si>
  <si>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</si>
  <si>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</si>
  <si>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</si>
  <si>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</si>
  <si>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</si>
  <si>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</si>
  <si>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</si>
  <si>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</si>
  <si>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</si>
  <si>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</si>
  <si>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</si>
  <si>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</si>
  <si>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</si>
  <si>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</si>
  <si>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</si>
  <si>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</si>
  <si>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</si>
  <si>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</si>
  <si>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</si>
  <si>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</si>
  <si>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</si>
  <si>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</si>
  <si>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</si>
  <si>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</si>
  <si>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</si>
  <si>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</si>
  <si>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</si>
  <si>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</si>
  <si>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</si>
  <si>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</si>
  <si>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</si>
  <si>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</si>
  <si>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</si>
  <si>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</si>
  <si>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</si>
  <si>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</si>
  <si>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</si>
  <si>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</si>
  <si>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</si>
  <si>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</si>
  <si>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</si>
  <si>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</si>
  <si>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</si>
  <si>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</si>
  <si>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</si>
  <si>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</si>
  <si>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</si>
  <si>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</si>
  <si>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</si>
  <si>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</si>
  <si>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</si>
  <si>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</si>
  <si>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</si>
  <si>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</si>
  <si>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</si>
  <si>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</si>
  <si>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</si>
  <si>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</si>
  <si>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</si>
  <si>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</si>
  <si>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</si>
  <si>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</si>
  <si>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</si>
  <si>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</si>
  <si>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</si>
  <si>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</si>
  <si>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</si>
  <si>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</si>
  <si>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</si>
  <si>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</si>
  <si>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</si>
  <si>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</si>
  <si>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</si>
  <si>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</si>
  <si>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</si>
  <si>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</si>
  <si>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</si>
  <si>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</si>
  <si>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</si>
  <si>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</si>
  <si>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</si>
  <si>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</si>
  <si>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</si>
  <si>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</si>
  <si>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</si>
  <si>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</si>
  <si>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</si>
  <si>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</si>
  <si>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</si>
  <si>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</si>
  <si>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</si>
  <si>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</si>
  <si>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</si>
  <si>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</si>
  <si>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</si>
  <si>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</si>
  <si>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</si>
  <si>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</si>
  <si>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</si>
  <si>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</si>
  <si>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</si>
  <si>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</si>
  <si>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</si>
  <si>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</si>
  <si>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</si>
  <si>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</si>
  <si>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</si>
  <si>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</si>
  <si>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</si>
  <si>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</si>
  <si>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</si>
  <si>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</si>
  <si>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</si>
  <si>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</si>
  <si>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</si>
  <si>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</si>
  <si>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</si>
  <si>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</si>
  <si>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</si>
  <si>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</si>
  <si>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</si>
  <si>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</si>
  <si>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</si>
  <si>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</si>
  <si>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</si>
  <si>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</si>
  <si>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</si>
  <si>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</si>
  <si>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</si>
  <si>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</si>
  <si>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</si>
  <si>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</si>
  <si>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</si>
  <si>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</si>
  <si>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</si>
  <si>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</si>
  <si>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</si>
  <si>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</si>
  <si>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</si>
  <si>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</si>
  <si>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</si>
  <si>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</si>
  <si>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</si>
  <si>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</si>
  <si>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</si>
  <si>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</si>
  <si>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</si>
  <si>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</si>
  <si>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</si>
  <si>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</si>
  <si>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</si>
  <si>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</si>
  <si>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</si>
  <si>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</si>
  <si>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</si>
  <si>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</si>
  <si>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</si>
  <si>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</si>
  <si>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</si>
  <si>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</si>
  <si>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</si>
  <si>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</si>
  <si>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</si>
  <si>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</si>
  <si>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</si>
  <si>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</si>
  <si>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</si>
  <si>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</si>
  <si>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</si>
  <si>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</si>
  <si>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</si>
  <si>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</si>
  <si>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</si>
  <si>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</si>
  <si>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</si>
  <si>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</si>
  <si>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</si>
  <si>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</si>
  <si>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</si>
  <si>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</si>
  <si>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</si>
  <si>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</si>
  <si>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</si>
  <si>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</si>
  <si>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</si>
  <si>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</si>
  <si>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</si>
  <si>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</si>
  <si>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</si>
  <si>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</si>
  <si>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</si>
  <si>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</si>
  <si>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</si>
  <si>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</si>
  <si>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</si>
  <si>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</si>
  <si>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</si>
  <si>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</si>
  <si>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</si>
  <si>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</si>
  <si>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</si>
  <si>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</si>
  <si>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</si>
  <si>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</si>
  <si>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</si>
  <si>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</si>
  <si>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</si>
  <si>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</si>
  <si>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</si>
  <si>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</si>
  <si>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</si>
  <si>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</si>
  <si>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</si>
  <si>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</si>
  <si>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</si>
  <si>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</si>
  <si>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</si>
  <si>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</si>
  <si>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</si>
  <si>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</si>
  <si>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</si>
  <si>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</si>
  <si>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</si>
  <si>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</si>
  <si>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</si>
  <si>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</si>
  <si>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</si>
  <si>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</si>
  <si>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</si>
  <si>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</si>
  <si>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</si>
  <si>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</si>
  <si>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</si>
  <si>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</si>
  <si>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</si>
  <si>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</si>
  <si>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</si>
  <si>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</si>
  <si>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</si>
  <si>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</si>
  <si>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</si>
  <si>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</si>
  <si>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</si>
  <si>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</si>
  <si>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</si>
  <si>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</si>
  <si>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</si>
  <si>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</si>
  <si>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</si>
  <si>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</si>
  <si>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</si>
  <si>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</si>
  <si>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</si>
  <si>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</si>
  <si>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</si>
  <si>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</si>
  <si>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</si>
  <si>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</si>
  <si>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</si>
  <si>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</si>
  <si>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</si>
  <si>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</si>
  <si>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</si>
  <si>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</si>
  <si>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</si>
  <si>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</si>
  <si>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</si>
  <si>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</si>
  <si>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</si>
  <si>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</si>
  <si>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</si>
  <si>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</si>
  <si>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</si>
  <si>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</si>
  <si>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</si>
  <si>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</si>
  <si>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</si>
  <si>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</si>
  <si>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</si>
  <si>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</si>
  <si>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</si>
  <si>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</si>
  <si>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</si>
  <si>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</si>
  <si>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</si>
  <si>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</si>
  <si>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</si>
  <si>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</si>
  <si>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</si>
  <si>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</si>
  <si>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</si>
  <si>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</si>
  <si>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</si>
  <si>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</si>
  <si>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</si>
  <si>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</si>
  <si>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</si>
  <si>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</si>
  <si>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</si>
  <si>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</si>
  <si>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</si>
  <si>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</si>
  <si>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</si>
  <si>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</si>
  <si>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</si>
  <si>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</si>
  <si>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</si>
  <si>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</si>
  <si>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</si>
  <si>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</si>
  <si>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</si>
  <si>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</si>
  <si>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</si>
  <si>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</si>
  <si>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</si>
  <si>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</si>
  <si>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</si>
  <si>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</si>
  <si>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</si>
  <si>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</si>
  <si>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</si>
  <si>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</si>
  <si>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</si>
  <si>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</si>
  <si>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</si>
  <si>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</si>
  <si>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</si>
  <si>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</si>
  <si>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</si>
  <si>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</si>
  <si>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</si>
  <si>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</si>
  <si>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</si>
  <si>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</si>
  <si>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</si>
  <si>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</si>
  <si>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</si>
  <si>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</si>
  <si>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</si>
  <si>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</si>
  <si>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</si>
  <si>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</si>
  <si>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</si>
  <si>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</si>
  <si>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</si>
  <si>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</si>
  <si>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</si>
  <si>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</si>
  <si>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</si>
  <si>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</si>
  <si>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</si>
  <si>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</si>
  <si>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</si>
  <si>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</si>
  <si>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</si>
  <si>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</si>
  <si>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</si>
  <si>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</si>
  <si>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</si>
  <si>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</si>
  <si>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</si>
  <si>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</si>
  <si>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</si>
  <si>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</si>
  <si>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</si>
  <si>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</si>
  <si>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</si>
  <si>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</si>
  <si>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</si>
  <si>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</si>
  <si>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</si>
  <si>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</si>
  <si>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</si>
  <si>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</si>
  <si>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</si>
  <si>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</si>
  <si>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</si>
  <si>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</si>
  <si>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</si>
  <si>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</si>
  <si>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</si>
  <si>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</si>
  <si>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</si>
  <si>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</si>
  <si>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</si>
  <si>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</si>
  <si>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</si>
  <si>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</si>
  <si>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</si>
  <si>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</si>
  <si>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</si>
  <si>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</si>
  <si>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</si>
  <si>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</si>
  <si>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</si>
  <si>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</si>
  <si>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</si>
  <si>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</si>
  <si>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</si>
  <si>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</si>
  <si>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</si>
  <si>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</si>
  <si>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</si>
  <si>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</si>
  <si>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</si>
  <si>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</si>
  <si>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</si>
  <si>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</si>
  <si>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</si>
  <si>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</si>
  <si>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</si>
  <si>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</si>
  <si>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</si>
  <si>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</si>
  <si>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</si>
  <si>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</si>
  <si>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</si>
  <si>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</si>
  <si>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</si>
  <si>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</si>
  <si>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</si>
  <si>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</si>
  <si>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</si>
  <si>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</si>
  <si>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</si>
  <si>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</si>
  <si>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</si>
  <si>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</si>
  <si>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</si>
  <si>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</si>
  <si>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</si>
  <si>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</si>
  <si>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</si>
  <si>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</si>
  <si>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</si>
  <si>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</si>
  <si>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</si>
  <si>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</si>
  <si>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</si>
  <si>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</si>
  <si>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</si>
  <si>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</si>
  <si>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</si>
  <si>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</si>
  <si>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</si>
  <si>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</si>
  <si>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</si>
  <si>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</si>
  <si>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</si>
  <si>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</si>
  <si>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</si>
  <si>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</si>
  <si>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</si>
  <si>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</si>
  <si>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</si>
  <si>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</si>
  <si>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</si>
  <si>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</si>
  <si>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</si>
  <si>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</si>
  <si>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</si>
  <si>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</si>
  <si>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</si>
  <si>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</si>
  <si>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</si>
  <si>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</si>
  <si>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</si>
  <si>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</si>
  <si>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</si>
  <si>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</si>
  <si>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</si>
  <si>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</si>
  <si>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</si>
  <si>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</si>
  <si>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</si>
  <si>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</si>
  <si>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</si>
  <si>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</si>
  <si>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</si>
  <si>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</si>
  <si>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</si>
  <si>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</si>
  <si>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</si>
  <si>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</si>
  <si>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</si>
  <si>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</si>
  <si>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</si>
  <si>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</si>
  <si>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</si>
  <si>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</si>
  <si>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</si>
  <si>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</si>
  <si>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</si>
  <si>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</si>
  <si>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</si>
  <si>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</si>
  <si>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</si>
  <si>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</si>
  <si>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</si>
  <si>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</si>
  <si>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</si>
  <si>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</si>
  <si>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</si>
  <si>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</si>
  <si>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</si>
  <si>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</si>
  <si>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</si>
  <si>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</si>
  <si>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</si>
  <si>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</si>
  <si>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</si>
  <si>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</si>
  <si>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</si>
  <si>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</si>
  <si>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</si>
  <si>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</si>
  <si>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</si>
  <si>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</si>
  <si>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</si>
  <si>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</si>
  <si>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</si>
  <si>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</si>
  <si>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</si>
  <si>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</si>
  <si>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</si>
  <si>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</si>
  <si>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</si>
  <si>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</si>
  <si>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</si>
  <si>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</si>
  <si>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</si>
  <si>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</si>
  <si>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</si>
  <si>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</si>
  <si>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</si>
  <si>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</si>
  <si>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</si>
  <si>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</si>
  <si>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</si>
  <si>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</si>
  <si>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</si>
  <si>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</si>
  <si>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</si>
  <si>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</si>
  <si>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</si>
  <si>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</si>
  <si>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</si>
  <si>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</si>
  <si>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</si>
  <si>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</si>
  <si>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</si>
  <si>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</si>
  <si>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</si>
  <si>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</si>
  <si>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</si>
  <si>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</si>
  <si>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</si>
  <si>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</si>
  <si>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</si>
  <si>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</si>
  <si>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</si>
  <si>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</si>
  <si>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</si>
  <si>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</si>
  <si>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</si>
  <si>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</si>
  <si>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</si>
  <si>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</si>
  <si>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</si>
  <si>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</si>
  <si>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</si>
  <si>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</si>
  <si>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</si>
  <si>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</si>
  <si>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</si>
  <si>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</si>
  <si>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</si>
  <si>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</si>
  <si>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</si>
  <si>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</si>
  <si>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</si>
  <si>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</si>
  <si>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</si>
  <si>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</si>
  <si>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</si>
  <si>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</si>
  <si>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</si>
  <si>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</si>
  <si>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</si>
  <si>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</si>
  <si>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</si>
  <si>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</si>
  <si>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</si>
  <si>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</si>
  <si>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</si>
  <si>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</si>
  <si>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</si>
  <si>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</si>
  <si>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</si>
  <si>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</si>
  <si>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</si>
  <si>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</si>
  <si>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</si>
  <si>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</si>
  <si>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</si>
  <si>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</si>
  <si>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</si>
  <si>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</si>
  <si>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</si>
  <si>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</si>
  <si>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</si>
  <si>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</si>
  <si>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</si>
  <si>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</si>
  <si>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</si>
  <si>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</si>
  <si>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</si>
  <si>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</si>
  <si>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</si>
  <si>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</si>
  <si>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</si>
  <si>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</si>
  <si>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</si>
  <si>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</si>
  <si>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</si>
  <si>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</si>
  <si>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</si>
  <si>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</si>
  <si>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</si>
  <si>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</si>
  <si>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</si>
  <si>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</si>
  <si>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</si>
  <si>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</si>
  <si>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</si>
  <si>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</si>
  <si>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</si>
  <si>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</si>
  <si>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</si>
  <si>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</si>
  <si>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</si>
  <si>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</si>
  <si>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</si>
  <si>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</si>
  <si>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</si>
  <si>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</si>
  <si>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</si>
  <si>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</si>
  <si>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</si>
  <si>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</si>
  <si>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</si>
  <si>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</si>
  <si>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</si>
  <si>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</si>
  <si>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</si>
  <si>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</si>
  <si>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</si>
  <si>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</si>
  <si>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</si>
  <si>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</si>
  <si>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</si>
  <si>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</si>
  <si>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</si>
  <si>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</si>
  <si>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</si>
  <si>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</si>
  <si>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</si>
  <si>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</si>
  <si>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</si>
  <si>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</si>
  <si>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</si>
  <si>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</si>
  <si>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</si>
  <si>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</si>
  <si>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</si>
  <si>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</si>
  <si>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</si>
  <si>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</si>
  <si>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</si>
  <si>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</si>
  <si>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</si>
  <si>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</si>
  <si>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</si>
  <si>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</si>
  <si>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</si>
  <si>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</si>
  <si>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</si>
  <si>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</si>
  <si>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</si>
  <si>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</si>
  <si>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</si>
  <si>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</si>
  <si>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</si>
  <si>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</si>
  <si>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</si>
  <si>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</si>
  <si>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</si>
  <si>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</si>
  <si>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</si>
  <si>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</si>
  <si>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</si>
  <si>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</si>
  <si>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</si>
  <si>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</si>
  <si>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</si>
  <si>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</si>
  <si>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</si>
  <si>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</si>
  <si>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</si>
  <si>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</si>
  <si>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</si>
  <si>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</si>
  <si>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</si>
  <si>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</si>
  <si>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</si>
  <si>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</si>
  <si>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</si>
  <si>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</si>
  <si>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</si>
  <si>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</si>
  <si>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</si>
  <si>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</si>
  <si>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</si>
  <si>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</si>
  <si>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</si>
  <si>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</si>
  <si>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</si>
  <si>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</si>
  <si>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</si>
  <si>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</si>
  <si>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</si>
  <si>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</si>
  <si>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</si>
  <si>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</si>
  <si>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</si>
  <si>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</si>
  <si>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</si>
  <si>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</si>
  <si>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</si>
  <si>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</si>
  <si>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</si>
  <si>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</si>
  <si>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</si>
  <si>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</si>
  <si>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</si>
  <si>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</si>
  <si>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</si>
  <si>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</si>
  <si>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</si>
  <si>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</si>
  <si>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</si>
  <si>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</si>
  <si>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</si>
  <si>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</si>
  <si>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</si>
  <si>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</si>
  <si>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</si>
  <si>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</si>
  <si>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</si>
  <si>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</si>
  <si>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</si>
  <si>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</si>
  <si>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</si>
  <si>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</si>
  <si>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</si>
  <si>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</si>
  <si>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</si>
  <si>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</si>
  <si>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</si>
  <si>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</si>
  <si>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</si>
  <si>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</si>
  <si>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</si>
  <si>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</si>
  <si>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</si>
  <si>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</si>
  <si>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</si>
  <si>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</si>
  <si>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</si>
  <si>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</si>
  <si>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</si>
  <si>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</si>
  <si>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</si>
  <si>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</si>
  <si>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</si>
  <si>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</si>
  <si>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</si>
  <si>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</si>
  <si>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</si>
  <si>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</si>
  <si>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</si>
  <si>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</si>
  <si>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</si>
  <si>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</si>
  <si>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</si>
  <si>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</si>
  <si>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</si>
  <si>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</si>
  <si>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</si>
  <si>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</si>
  <si>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</si>
  <si>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</si>
  <si>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</si>
  <si>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</si>
  <si>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</si>
  <si>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</si>
  <si>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</si>
  <si>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</si>
  <si>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</si>
  <si>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</si>
  <si>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</si>
  <si>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</si>
  <si>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</si>
  <si>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</si>
  <si>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</si>
  <si>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</si>
  <si>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</si>
  <si>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</si>
  <si>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</si>
  <si>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</si>
  <si>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</si>
  <si>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</si>
  <si>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</si>
  <si>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</si>
  <si>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</si>
  <si>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</si>
  <si>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</si>
  <si>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</si>
  <si>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</si>
  <si>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</si>
  <si>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</si>
  <si>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</si>
  <si>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</si>
  <si>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</si>
  <si>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</si>
  <si>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</si>
  <si>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</si>
  <si>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</si>
  <si>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</si>
  <si>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</si>
  <si>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</si>
  <si>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</si>
  <si>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</si>
  <si>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</si>
  <si>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</si>
  <si>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</si>
  <si>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</si>
  <si>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</si>
  <si>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</si>
  <si>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</si>
  <si>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</si>
  <si>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</si>
  <si>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</si>
  <si>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</si>
  <si>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</si>
  <si>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</si>
  <si>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</si>
  <si>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</si>
  <si>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</si>
  <si>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</si>
  <si>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</si>
  <si>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</si>
  <si>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</si>
  <si>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</si>
  <si>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</si>
  <si>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</si>
  <si>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</si>
  <si>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</si>
  <si>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</si>
  <si>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</si>
  <si>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</si>
  <si>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</si>
  <si>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</si>
  <si>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</si>
  <si>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</si>
  <si>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</si>
  <si>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</si>
  <si>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</si>
  <si>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</si>
  <si>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</si>
  <si>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</si>
  <si>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</si>
  <si>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</si>
  <si>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</si>
  <si>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</si>
  <si>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</si>
  <si>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</si>
  <si>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</si>
  <si>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</si>
  <si>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</si>
  <si>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</si>
  <si>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</si>
  <si>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</si>
  <si>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</si>
  <si>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</si>
  <si>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</si>
  <si>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</si>
  <si>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</si>
  <si>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</si>
  <si>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</si>
  <si>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</si>
  <si>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</si>
  <si>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</si>
  <si>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</si>
  <si>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</si>
  <si>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</si>
  <si>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</si>
  <si>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</si>
  <si>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</si>
  <si>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</si>
  <si>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</si>
  <si>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</si>
  <si>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</si>
  <si>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</si>
  <si>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</si>
  <si>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</si>
  <si>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</si>
  <si>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</si>
  <si>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</si>
  <si>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</si>
  <si>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</si>
  <si>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</si>
  <si>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</si>
  <si>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</si>
  <si>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</si>
  <si>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</si>
  <si>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</si>
  <si>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</si>
  <si>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</si>
  <si>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</si>
  <si>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</si>
  <si>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</si>
  <si>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</si>
  <si>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</si>
  <si>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</si>
  <si>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</si>
  <si>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</si>
  <si>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</si>
  <si>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</si>
  <si>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</si>
  <si>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</si>
  <si>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</si>
  <si>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</si>
  <si>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</si>
  <si>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</si>
  <si>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</si>
  <si>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</si>
  <si>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</si>
  <si>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</si>
  <si>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</si>
  <si>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</si>
  <si>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</si>
  <si>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</si>
  <si>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</si>
  <si>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</si>
  <si>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</si>
  <si>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</si>
  <si>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</si>
  <si>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</si>
  <si>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</si>
  <si>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</si>
  <si>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</si>
  <si>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</si>
  <si>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</si>
  <si>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</si>
  <si>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</si>
  <si>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</si>
  <si>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</si>
  <si>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</si>
  <si>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</si>
  <si>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</si>
  <si>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</si>
  <si>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</si>
  <si>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</si>
  <si>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</si>
  <si>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</si>
  <si>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</si>
  <si>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</si>
  <si>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</si>
  <si>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</si>
  <si>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</si>
  <si>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</si>
  <si>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</si>
  <si>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</si>
  <si>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</si>
  <si>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</si>
  <si>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</si>
  <si>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</si>
  <si>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</si>
  <si>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</si>
  <si>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</si>
  <si>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</si>
  <si>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</si>
  <si>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</si>
  <si>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</si>
  <si>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</si>
  <si>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</si>
  <si>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</si>
  <si>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</si>
  <si>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</si>
  <si>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</si>
  <si>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</si>
  <si>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</si>
  <si>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</si>
  <si>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</si>
  <si>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</si>
  <si>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</si>
  <si>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</si>
  <si>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</si>
  <si>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</si>
  <si>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</si>
  <si>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</si>
  <si>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</si>
  <si>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</si>
  <si>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</si>
  <si>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</si>
  <si>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</si>
  <si>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</si>
  <si>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</si>
  <si>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</si>
  <si>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</si>
  <si>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</si>
  <si>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</si>
  <si>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</si>
  <si>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</si>
  <si>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</si>
  <si>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</si>
  <si>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</si>
  <si>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</si>
  <si>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</si>
  <si>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</si>
  <si>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</si>
  <si>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</si>
  <si>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</si>
  <si>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</si>
  <si>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</si>
  <si>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</si>
  <si>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</si>
  <si>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</si>
  <si>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</si>
  <si>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</si>
  <si>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</si>
  <si>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</si>
  <si>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</si>
  <si>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</si>
  <si>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</si>
  <si>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</si>
  <si>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</si>
  <si>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</si>
  <si>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</si>
  <si>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</si>
  <si>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</si>
  <si>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</si>
  <si>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</si>
  <si>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</si>
  <si>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</si>
  <si>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</si>
  <si>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</si>
  <si>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</si>
  <si>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</si>
  <si>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</si>
  <si>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</si>
  <si>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</si>
  <si>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</si>
  <si>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</si>
  <si>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</si>
  <si>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</si>
  <si>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</si>
  <si>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</si>
  <si>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</si>
  <si>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</si>
  <si>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</si>
  <si>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</si>
  <si>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</si>
  <si>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</si>
  <si>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</si>
  <si>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</si>
  <si>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</si>
  <si>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</si>
  <si>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</si>
  <si>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</si>
  <si>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</si>
  <si>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</si>
  <si>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</si>
  <si>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</si>
  <si>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</si>
  <si>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</si>
  <si>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</si>
  <si>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</si>
  <si>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</si>
  <si>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</si>
  <si>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</si>
  <si>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</si>
  <si>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</si>
  <si>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</si>
  <si>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</si>
  <si>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</si>
  <si>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</si>
  <si>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</si>
  <si>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</si>
  <si>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</si>
  <si>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</si>
  <si>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</si>
  <si>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</si>
  <si>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</si>
  <si>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</si>
  <si>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</si>
  <si>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</si>
  <si>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</si>
  <si>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</si>
  <si>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</si>
  <si>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</si>
  <si>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</si>
  <si>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</si>
  <si>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</si>
  <si>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</si>
  <si>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</si>
  <si>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</si>
  <si>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</si>
  <si>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</si>
  <si>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</si>
  <si>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</si>
  <si>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</si>
  <si>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</si>
  <si>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</si>
  <si>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</si>
  <si>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</si>
  <si>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</si>
  <si>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</si>
  <si>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</si>
  <si>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</si>
  <si>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</si>
  <si>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</si>
  <si>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</si>
  <si>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</si>
  <si>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</si>
  <si>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</si>
  <si>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</si>
  <si>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</si>
  <si>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</si>
  <si>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</si>
  <si>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</si>
  <si>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</si>
  <si>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</si>
  <si>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</si>
  <si>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</si>
  <si>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</si>
  <si>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</si>
  <si>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</si>
  <si>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</si>
  <si>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</si>
  <si>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</si>
  <si>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</si>
  <si>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</si>
  <si>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</si>
  <si>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</si>
  <si>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</si>
  <si>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</si>
  <si>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</si>
  <si>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</si>
  <si>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</si>
  <si>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</si>
  <si>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</si>
  <si>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</si>
  <si>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</si>
  <si>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</si>
  <si>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</si>
  <si>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</si>
  <si>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</si>
  <si>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</si>
  <si>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</si>
  <si>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</si>
  <si>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</si>
  <si>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</si>
  <si>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</si>
  <si>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</si>
  <si>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</si>
  <si>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</si>
  <si>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</si>
  <si>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</si>
  <si>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</si>
  <si>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</si>
  <si>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</si>
  <si>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</si>
  <si>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</si>
  <si>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</si>
  <si>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</si>
  <si>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</si>
  <si>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</si>
  <si>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</si>
  <si>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</si>
  <si>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</si>
  <si>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</si>
  <si>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</si>
  <si>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</si>
  <si>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</si>
  <si>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</si>
  <si>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</si>
  <si>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</si>
  <si>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</si>
  <si>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</si>
  <si>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</si>
  <si>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</si>
  <si>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</si>
  <si>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</si>
  <si>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</si>
  <si>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</si>
  <si>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</si>
  <si>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</si>
  <si>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</si>
  <si>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</si>
  <si>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</si>
  <si>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</si>
  <si>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</si>
  <si>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</si>
  <si>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</si>
  <si>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</si>
  <si>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</si>
  <si>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</si>
  <si>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</si>
  <si>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</si>
  <si>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</si>
  <si>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</si>
  <si>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</si>
  <si>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</si>
  <si>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</si>
  <si>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</si>
  <si>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</si>
  <si>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</si>
  <si>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</si>
  <si>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</si>
  <si>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</si>
  <si>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</si>
  <si>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</si>
  <si>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</si>
  <si>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</si>
  <si>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</si>
  <si>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</si>
  <si>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</si>
  <si>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</si>
  <si>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</si>
  <si>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</si>
  <si>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</si>
  <si>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</si>
  <si>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</si>
  <si>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</si>
  <si>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</si>
  <si>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</si>
  <si>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</si>
  <si>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</si>
  <si>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</si>
  <si>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</si>
  <si>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</si>
  <si>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</si>
  <si>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</si>
  <si>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</si>
  <si>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</si>
  <si>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</si>
  <si>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</si>
  <si>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</si>
  <si>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</si>
  <si>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</si>
  <si>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</si>
  <si>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</si>
  <si>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</si>
  <si>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</si>
  <si>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</si>
  <si>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</si>
  <si>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</si>
  <si>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</si>
  <si>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</si>
  <si>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</si>
  <si>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</si>
  <si>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</si>
  <si>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</si>
  <si>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</si>
  <si>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</si>
  <si>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</si>
  <si>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</si>
  <si>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</si>
  <si>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</si>
  <si>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</si>
  <si>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</si>
  <si>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</si>
  <si>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</si>
  <si>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</si>
  <si>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</si>
  <si>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</si>
  <si>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</si>
  <si>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</si>
  <si>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</si>
  <si>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</si>
  <si>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</si>
  <si>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</si>
  <si>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</si>
  <si>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</si>
  <si>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</si>
  <si>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</si>
  <si>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</si>
  <si>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</si>
  <si>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</si>
  <si>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</si>
  <si>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</si>
  <si>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</si>
  <si>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</si>
  <si>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</si>
  <si>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</si>
  <si>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</si>
  <si>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</si>
  <si>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</si>
  <si>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</si>
  <si>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</si>
  <si>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</si>
  <si>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</si>
  <si>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</si>
  <si>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</si>
  <si>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</si>
  <si>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</si>
  <si>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</si>
  <si>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</si>
  <si>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</si>
  <si>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</si>
  <si>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</si>
  <si>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</si>
  <si>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</si>
  <si>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</si>
  <si>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</si>
  <si>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</si>
  <si>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</si>
  <si>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</si>
  <si>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</si>
  <si>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</si>
  <si>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</si>
  <si>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</si>
  <si>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</si>
  <si>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</si>
  <si>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</si>
  <si>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</si>
  <si>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</si>
  <si>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</si>
  <si>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</si>
  <si>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</si>
  <si>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</si>
  <si>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</si>
  <si>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</si>
  <si>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</si>
  <si>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</si>
  <si>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</si>
  <si>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</si>
  <si>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</si>
  <si>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</si>
  <si>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</si>
  <si>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</si>
  <si>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</si>
  <si>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</si>
  <si>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</si>
  <si>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</si>
  <si>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</si>
  <si>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</si>
  <si>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</si>
  <si>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</si>
  <si>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</si>
  <si>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</si>
  <si>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</si>
  <si>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</si>
  <si>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</si>
  <si>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</si>
  <si>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</si>
  <si>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</si>
  <si>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</si>
  <si>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</si>
  <si>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</si>
  <si>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</si>
  <si>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</si>
  <si>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</si>
  <si>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</si>
  <si>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</si>
  <si>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</si>
  <si>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</si>
  <si>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</si>
  <si>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</si>
  <si>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</si>
  <si>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</si>
  <si>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</si>
  <si>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</si>
  <si>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</si>
  <si>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</si>
  <si>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</si>
  <si>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</si>
  <si>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</si>
  <si>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</si>
  <si>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</si>
  <si>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</si>
  <si>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</si>
  <si>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</si>
  <si>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</si>
  <si>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</si>
  <si>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</si>
  <si>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</si>
  <si>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</si>
  <si>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</si>
  <si>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</si>
  <si>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</si>
  <si>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</si>
  <si>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</si>
  <si>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</si>
  <si>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</si>
  <si>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</si>
  <si>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</si>
  <si>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</si>
  <si>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</si>
  <si>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</si>
  <si>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</si>
  <si>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</si>
  <si>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</si>
  <si>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</si>
  <si>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</si>
  <si>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</si>
  <si>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</si>
  <si>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</si>
  <si>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</si>
  <si>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</si>
  <si>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</si>
  <si>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</si>
  <si>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</si>
  <si>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</si>
  <si>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</si>
  <si>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</si>
  <si>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</si>
  <si>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</si>
  <si>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</si>
  <si>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</si>
  <si>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</si>
  <si>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</si>
  <si>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</si>
  <si>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</si>
  <si>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</si>
  <si>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</si>
  <si>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</si>
  <si>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</si>
  <si>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</si>
  <si>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</si>
  <si>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</si>
  <si>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</si>
  <si>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</si>
  <si>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</si>
  <si>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</si>
  <si>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</si>
  <si>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</si>
  <si>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</si>
  <si>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</si>
  <si>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</si>
  <si>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</si>
  <si>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</si>
  <si>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</si>
  <si>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</si>
  <si>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</si>
  <si>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</si>
  <si>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</si>
  <si>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</si>
  <si>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</si>
  <si>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</si>
  <si>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</si>
  <si>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</si>
  <si>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</si>
  <si>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</si>
  <si>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</si>
  <si>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</si>
  <si>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</si>
  <si>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</si>
  <si>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</si>
  <si>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</si>
  <si>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</si>
  <si>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</si>
  <si>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</si>
  <si>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</si>
  <si>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</si>
  <si>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</si>
  <si>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</si>
  <si>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</si>
  <si>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</si>
  <si>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</si>
  <si>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</si>
  <si>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</si>
  <si>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</si>
  <si>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</si>
  <si>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</si>
  <si>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</si>
  <si>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</si>
  <si>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</si>
  <si>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</si>
  <si>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</si>
  <si>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</si>
  <si>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</si>
  <si>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</si>
  <si>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</si>
  <si>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</si>
  <si>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</si>
  <si>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</si>
  <si>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</si>
  <si>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</si>
  <si>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</si>
  <si>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</si>
  <si>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</si>
  <si>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</si>
  <si>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</si>
  <si>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</si>
  <si>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</si>
  <si>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</si>
  <si>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</si>
  <si>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</si>
  <si>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</si>
  <si>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</si>
  <si>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</si>
  <si>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</si>
  <si>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</si>
  <si>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</si>
  <si>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</si>
  <si>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</si>
  <si>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</si>
  <si>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</si>
  <si>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</si>
  <si>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</si>
  <si>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</si>
  <si>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</si>
  <si>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</si>
  <si>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</si>
  <si>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</si>
  <si>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</si>
  <si>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</si>
  <si>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</si>
  <si>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</si>
  <si>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</si>
  <si>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</si>
  <si>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</si>
  <si>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</si>
  <si>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</si>
  <si>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</si>
  <si>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</si>
  <si>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</si>
  <si>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</si>
  <si>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</si>
  <si>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</si>
  <si>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</si>
  <si>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</si>
  <si>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</si>
  <si>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</si>
  <si>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</si>
  <si>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</si>
  <si>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</si>
  <si>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</si>
  <si>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</si>
  <si>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</si>
  <si>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</si>
  <si>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</si>
  <si>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</si>
  <si>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</si>
  <si>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</si>
  <si>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</si>
  <si>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</si>
  <si>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</si>
  <si>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</si>
  <si>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</si>
  <si>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</si>
  <si>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</si>
  <si>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</si>
  <si>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</si>
  <si>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</si>
  <si>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</si>
  <si>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</si>
  <si>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</si>
  <si>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</si>
  <si>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</si>
  <si>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</si>
  <si>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</si>
  <si>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</si>
  <si>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</si>
  <si>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</si>
  <si>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</si>
  <si>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</si>
  <si>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</si>
  <si>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</si>
  <si>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</si>
  <si>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</si>
  <si>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</si>
  <si>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</si>
  <si>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</si>
  <si>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</si>
  <si>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</si>
  <si>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</si>
  <si>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</si>
  <si>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</si>
  <si>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</si>
  <si>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</si>
  <si>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</si>
  <si>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</si>
  <si>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</si>
  <si>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</si>
  <si>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</si>
  <si>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</si>
  <si>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</si>
  <si>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</si>
  <si>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</si>
  <si>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</si>
  <si>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</si>
  <si>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</si>
  <si>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</si>
  <si>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</si>
  <si>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</si>
  <si>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</si>
  <si>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</si>
  <si>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</si>
  <si>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</si>
  <si>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</si>
  <si>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</si>
  <si>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</si>
  <si>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</si>
  <si>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</si>
  <si>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</si>
  <si>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</si>
  <si>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</si>
  <si>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</si>
  <si>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</si>
  <si>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</si>
  <si>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</si>
  <si>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</si>
  <si>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</si>
  <si>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</si>
  <si>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</si>
  <si>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</si>
  <si>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</si>
  <si>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</si>
  <si>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</si>
  <si>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</si>
  <si>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</si>
  <si>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</si>
  <si>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</si>
  <si>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</si>
  <si>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</si>
  <si>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</si>
  <si>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</si>
  <si>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</si>
  <si>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</si>
  <si>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</si>
  <si>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</si>
  <si>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</si>
  <si>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</si>
  <si>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</si>
  <si>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</si>
  <si>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</si>
  <si>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</si>
  <si>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</si>
  <si>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</si>
  <si>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</si>
  <si>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</si>
  <si>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</si>
  <si>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</si>
  <si>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</si>
  <si>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</si>
  <si>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</si>
  <si>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</si>
  <si>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</si>
  <si>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</si>
  <si>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</si>
  <si>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</si>
  <si>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</si>
  <si>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</si>
  <si>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</si>
  <si>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</si>
  <si>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</si>
  <si>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</si>
  <si>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</si>
  <si>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</si>
  <si>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</si>
  <si>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</si>
  <si>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</si>
  <si>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</si>
  <si>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</si>
  <si>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</si>
  <si>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</si>
  <si>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</si>
  <si>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</si>
  <si>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</si>
  <si>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</si>
  <si>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</si>
  <si>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</si>
  <si>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</si>
  <si>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</si>
  <si>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</si>
  <si>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</si>
  <si>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</si>
  <si>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</si>
  <si>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</si>
  <si>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</si>
  <si>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</si>
  <si>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</si>
  <si>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</si>
  <si>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</si>
  <si>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</si>
  <si>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</si>
  <si>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</si>
  <si>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</si>
  <si>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</si>
  <si>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</si>
  <si>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</si>
  <si>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</si>
  <si>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</si>
  <si>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</si>
  <si>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</si>
  <si>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</si>
  <si>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</si>
  <si>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</si>
  <si>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</si>
  <si>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</si>
  <si>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</si>
  <si>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</si>
  <si>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</si>
  <si>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</si>
  <si>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</si>
  <si>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</si>
  <si>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</si>
  <si>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</si>
  <si>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</si>
  <si>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</si>
  <si>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</si>
  <si>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</si>
  <si>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</si>
  <si>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</si>
  <si>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</si>
  <si>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</si>
  <si>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</si>
  <si>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</si>
  <si>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</si>
  <si>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</si>
  <si>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</si>
  <si>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</si>
  <si>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</si>
  <si>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</si>
  <si>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</si>
  <si>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</si>
  <si>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</si>
  <si>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</si>
  <si>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</si>
  <si>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</si>
  <si>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</si>
  <si>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</si>
  <si>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</si>
  <si>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</si>
  <si>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</si>
  <si>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</si>
  <si>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</si>
  <si>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</si>
  <si>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</si>
  <si>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</si>
  <si>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</si>
  <si>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</si>
  <si>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</si>
  <si>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</si>
  <si>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</si>
  <si>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</si>
  <si>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</si>
  <si>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</si>
  <si>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</si>
  <si>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</si>
  <si>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</si>
  <si>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</si>
  <si>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</si>
  <si>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</si>
  <si>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</si>
  <si>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</si>
  <si>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</si>
  <si>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</si>
  <si>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</si>
  <si>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</si>
  <si>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</si>
  <si>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</si>
  <si>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</si>
  <si>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</si>
  <si>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</si>
  <si>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</si>
  <si>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</si>
  <si>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</si>
  <si>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</si>
  <si>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</si>
  <si>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</si>
  <si>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</si>
  <si>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</si>
  <si>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</si>
  <si>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</si>
  <si>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</si>
  <si>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</si>
  <si>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</si>
  <si>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</si>
  <si>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</si>
  <si>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</si>
  <si>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</si>
  <si>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</si>
  <si>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</si>
  <si>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</si>
  <si>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</si>
  <si>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</si>
  <si>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</si>
  <si>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</si>
  <si>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</si>
  <si>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</si>
  <si>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</si>
  <si>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</si>
  <si>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</si>
  <si>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</si>
  <si>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</si>
  <si>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</si>
  <si>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</si>
  <si>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</si>
  <si>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</si>
  <si>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</si>
  <si>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</si>
  <si>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</si>
  <si>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</si>
  <si>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</si>
  <si>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</si>
  <si>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</si>
  <si>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</si>
  <si>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</si>
  <si>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</si>
  <si>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</si>
  <si>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</si>
  <si>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</si>
  <si>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</si>
  <si>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</si>
  <si>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</si>
  <si>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</si>
  <si>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</si>
  <si>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</si>
  <si>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</si>
  <si>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</si>
  <si>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</si>
  <si>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</si>
  <si>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</si>
  <si>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</si>
  <si>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</si>
  <si>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</si>
  <si>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</si>
  <si>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</si>
  <si>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</si>
  <si>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</si>
  <si>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</si>
  <si>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</si>
  <si>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</si>
  <si>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</si>
  <si>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</si>
  <si>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</si>
  <si>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</si>
  <si>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</si>
  <si>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</si>
  <si>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</si>
  <si>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</si>
  <si>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</si>
  <si>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</si>
  <si>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</si>
  <si>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</si>
  <si>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</si>
  <si>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</si>
  <si>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</si>
  <si>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</si>
  <si>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</si>
  <si>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</si>
  <si>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</si>
  <si>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</si>
  <si>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</si>
  <si>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</si>
  <si>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</si>
  <si>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</si>
  <si>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</si>
  <si>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</si>
  <si>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</si>
  <si>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</si>
  <si>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</si>
  <si>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</si>
  <si>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</si>
  <si>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</si>
  <si>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</si>
  <si>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</si>
  <si>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</si>
  <si>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</si>
  <si>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</si>
  <si>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</si>
  <si>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</si>
  <si>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</si>
  <si>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</si>
  <si>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</si>
  <si>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</si>
  <si>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</si>
  <si>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</si>
  <si>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</si>
  <si>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</si>
  <si>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</si>
  <si>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</si>
  <si>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</si>
  <si>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</si>
  <si>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</si>
  <si>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</si>
  <si>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</si>
  <si>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</si>
  <si>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</si>
  <si>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</si>
  <si>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</si>
  <si>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</si>
  <si>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</si>
  <si>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</si>
  <si>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</si>
  <si>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</si>
  <si>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</si>
  <si>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</si>
  <si>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</si>
  <si>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</si>
  <si>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</si>
  <si>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</si>
  <si>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</si>
  <si>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</si>
  <si>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</si>
  <si>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</si>
  <si>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</si>
  <si>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</si>
  <si>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</si>
  <si>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</si>
  <si>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</si>
  <si>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</si>
  <si>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</si>
  <si>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</si>
  <si>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</si>
  <si>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</si>
  <si>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</si>
  <si>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</si>
  <si>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</si>
  <si>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</si>
  <si>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</si>
  <si>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</si>
  <si>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</si>
  <si>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</si>
  <si>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</si>
  <si>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</si>
  <si>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</si>
  <si>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</si>
  <si>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</si>
  <si>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</si>
  <si>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</si>
  <si>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</si>
  <si>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</si>
  <si>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</si>
  <si>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</si>
  <si>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</si>
  <si>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</si>
  <si>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</si>
  <si>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</si>
  <si>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</si>
  <si>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</si>
  <si>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</si>
  <si>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</si>
  <si>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</si>
  <si>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</si>
  <si>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</si>
  <si>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</si>
  <si>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</si>
  <si>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</si>
  <si>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</si>
  <si>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</si>
  <si>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</si>
  <si>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</si>
  <si>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</si>
  <si>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</si>
  <si>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</si>
  <si>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</si>
  <si>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</si>
  <si>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</si>
  <si>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</si>
  <si>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</si>
  <si>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</si>
  <si>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</si>
  <si>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</si>
  <si>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</si>
  <si>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</si>
  <si>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</si>
  <si>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</si>
  <si>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</si>
  <si>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</si>
  <si>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</si>
  <si>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</si>
  <si>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</si>
  <si>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</si>
  <si>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</si>
  <si>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</si>
  <si>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</si>
  <si>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</si>
  <si>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</si>
  <si>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</si>
  <si>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</si>
  <si>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</si>
  <si>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</si>
  <si>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</si>
  <si>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</si>
  <si>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</si>
  <si>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</si>
  <si>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</si>
  <si>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</si>
  <si>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</si>
  <si>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</si>
  <si>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</si>
  <si>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</si>
  <si>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</si>
  <si>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</si>
  <si>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</si>
  <si>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</si>
  <si>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</si>
  <si>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</si>
  <si>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</si>
  <si>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</si>
  <si>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</si>
  <si>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</si>
  <si>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</si>
  <si>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</si>
  <si>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</si>
  <si>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</si>
  <si>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</si>
  <si>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</si>
  <si>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</si>
  <si>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</si>
  <si>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</si>
  <si>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</si>
  <si>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</si>
  <si>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</si>
  <si>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</si>
  <si>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</si>
  <si>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</si>
  <si>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</si>
  <si>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</si>
  <si>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</si>
  <si>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</si>
  <si>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</si>
  <si>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</si>
  <si>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</si>
  <si>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</si>
  <si>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</si>
  <si>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</si>
  <si>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</si>
  <si>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</si>
  <si>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</si>
  <si>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</si>
  <si>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</si>
  <si>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</si>
  <si>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</si>
  <si>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</si>
  <si>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</si>
  <si>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</si>
  <si>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</si>
  <si>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</si>
  <si>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</si>
  <si>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</si>
  <si>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</si>
  <si>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</si>
  <si>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</si>
  <si>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</si>
  <si>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</si>
  <si>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</si>
  <si>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</si>
  <si>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</si>
  <si>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</si>
  <si>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</si>
  <si>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</si>
  <si>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</si>
  <si>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</si>
  <si>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</si>
  <si>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</si>
  <si>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</si>
  <si>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</si>
  <si>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</si>
  <si>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</si>
  <si>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</si>
  <si>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</si>
  <si>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</si>
  <si>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</si>
  <si>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</si>
  <si>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</si>
  <si>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</si>
  <si>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</si>
  <si>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</si>
  <si>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</si>
  <si>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</si>
  <si>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</si>
  <si>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</si>
  <si>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</si>
  <si>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</si>
  <si>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</si>
  <si>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</si>
  <si>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</si>
  <si>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</si>
  <si>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</si>
  <si>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</si>
  <si>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</si>
  <si>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</si>
  <si>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</si>
  <si>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</si>
  <si>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</si>
  <si>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</si>
  <si>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</si>
  <si>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</si>
  <si>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</si>
  <si>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</si>
  <si>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</si>
  <si>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</si>
  <si>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</si>
  <si>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</si>
  <si>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</si>
  <si>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</si>
  <si>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</si>
  <si>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</si>
  <si>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</si>
  <si>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</si>
  <si>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</si>
  <si>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</si>
  <si>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</si>
  <si>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</si>
  <si>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</si>
  <si>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</si>
  <si>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</si>
  <si>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</si>
  <si>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</si>
  <si>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</si>
  <si>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</si>
  <si>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</si>
  <si>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</si>
  <si>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</si>
  <si>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</si>
  <si>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</si>
  <si>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</si>
  <si>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</si>
  <si>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</si>
  <si>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</si>
  <si>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</si>
  <si>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</si>
  <si>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</si>
  <si>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</si>
  <si>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</si>
  <si>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</si>
  <si>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</si>
  <si>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</si>
  <si>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</si>
  <si>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</si>
  <si>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</si>
  <si>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</si>
  <si>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</si>
  <si>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</si>
  <si>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</si>
  <si>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</si>
  <si>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</si>
  <si>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</si>
  <si>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</si>
  <si>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</si>
  <si>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</si>
  <si>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</si>
  <si>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</si>
  <si>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</si>
  <si>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</si>
  <si>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</si>
  <si>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</si>
  <si>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</si>
  <si>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</si>
  <si>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</si>
  <si>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</si>
  <si>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</si>
  <si>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</si>
  <si>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</si>
  <si>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</si>
  <si>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</si>
  <si>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</si>
  <si>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</si>
  <si>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</si>
  <si>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</si>
  <si>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</si>
  <si>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</si>
  <si>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</si>
  <si>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</si>
  <si>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</si>
  <si>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</si>
  <si>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</si>
  <si>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</si>
  <si>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</si>
  <si>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</si>
  <si>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</si>
  <si>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</si>
  <si>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</si>
  <si>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</si>
  <si>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</si>
  <si>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</si>
  <si>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</si>
  <si>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</si>
  <si>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</si>
  <si>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</si>
  <si>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</si>
  <si>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</si>
  <si>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</si>
  <si>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</si>
  <si>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</si>
  <si>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</si>
  <si>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</si>
  <si>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</si>
  <si>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</si>
  <si>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</si>
  <si>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</si>
  <si>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</si>
  <si>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</si>
  <si>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</si>
  <si>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</si>
  <si>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</si>
  <si>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</si>
  <si>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</si>
  <si>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</si>
  <si>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</si>
  <si>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</si>
  <si>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</si>
  <si>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</si>
  <si>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</si>
  <si>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</si>
  <si>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</si>
  <si>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</si>
  <si>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</si>
  <si>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</si>
  <si>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</si>
  <si>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</si>
  <si>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</si>
  <si>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</si>
  <si>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</si>
  <si>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</si>
  <si>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</si>
  <si>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</si>
  <si>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</si>
  <si>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</si>
  <si>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</si>
  <si>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</si>
  <si>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</si>
  <si>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</si>
  <si>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</si>
  <si>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</si>
  <si>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</si>
  <si>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</si>
  <si>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</si>
  <si>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</si>
  <si>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</si>
  <si>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</si>
  <si>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</si>
  <si>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</si>
  <si>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</si>
  <si>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</si>
  <si>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</si>
  <si>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</si>
  <si>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</si>
  <si>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</si>
  <si>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</si>
  <si>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</si>
  <si>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</si>
  <si>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</si>
  <si>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</si>
  <si>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</si>
  <si>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</si>
  <si>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</si>
  <si>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</si>
  <si>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</si>
  <si>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</si>
  <si>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</si>
  <si>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</si>
  <si>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</si>
  <si>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</si>
  <si>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</si>
  <si>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</si>
  <si>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</si>
  <si>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</si>
  <si>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</si>
  <si>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</si>
  <si>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</si>
  <si>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</si>
  <si>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</si>
  <si>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</si>
  <si>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</si>
  <si>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</si>
  <si>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</si>
  <si>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</si>
  <si>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</si>
  <si>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</si>
  <si>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</si>
  <si>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</si>
  <si>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</si>
  <si>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</si>
  <si>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</si>
  <si>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</si>
  <si>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</si>
  <si>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</si>
  <si>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</si>
  <si>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</si>
  <si>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</si>
  <si>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</si>
  <si>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</si>
  <si>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</si>
  <si>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</si>
  <si>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</si>
  <si>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</si>
  <si>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</si>
  <si>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</si>
  <si>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</si>
  <si>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</si>
  <si>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</si>
  <si>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</si>
  <si>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</si>
  <si>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</si>
  <si>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</si>
  <si>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</si>
  <si>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</si>
  <si>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</si>
  <si>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</si>
  <si>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</si>
  <si>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</si>
  <si>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</si>
  <si>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</si>
  <si>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</si>
  <si>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</si>
  <si>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</si>
  <si>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</si>
  <si>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</si>
  <si>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</si>
  <si>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</si>
  <si>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</si>
  <si>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</si>
  <si>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</si>
  <si>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</si>
  <si>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</si>
  <si>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</si>
  <si>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</si>
  <si>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</si>
  <si>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</si>
  <si>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</si>
  <si>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</si>
  <si>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</si>
  <si>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</si>
  <si>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</si>
  <si>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</si>
  <si>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</si>
  <si>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</si>
  <si>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</si>
  <si>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</si>
  <si>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</si>
  <si>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</si>
  <si>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</si>
  <si>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</si>
  <si>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</si>
  <si>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</si>
  <si>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</si>
  <si>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</si>
  <si>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</si>
  <si>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</si>
  <si>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</si>
  <si>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</si>
  <si>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</si>
  <si>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</si>
  <si>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</si>
  <si>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</si>
  <si>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</si>
  <si>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</si>
  <si>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</si>
  <si>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</si>
  <si>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</si>
  <si>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</si>
  <si>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</si>
  <si>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</si>
  <si>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</si>
  <si>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</si>
  <si>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</si>
  <si>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</si>
  <si>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</si>
  <si>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</si>
  <si>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</si>
  <si>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</si>
  <si>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</si>
  <si>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</si>
  <si>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</si>
  <si>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</si>
  <si>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</si>
  <si>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</si>
  <si>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</si>
  <si>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</si>
  <si>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</si>
  <si>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</si>
  <si>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</si>
  <si>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</si>
  <si>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</si>
  <si>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</si>
  <si>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</si>
  <si>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</si>
  <si>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</si>
  <si>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</si>
  <si>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</si>
  <si>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</si>
  <si>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</si>
  <si>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</si>
  <si>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</si>
  <si>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</si>
  <si>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</si>
  <si>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</si>
  <si>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</si>
  <si>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</si>
  <si>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</si>
  <si>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</si>
  <si>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</si>
  <si>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</si>
  <si>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</si>
  <si>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</si>
  <si>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</si>
  <si>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</si>
  <si>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</si>
  <si>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</si>
  <si>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</si>
  <si>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</si>
  <si>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</si>
  <si>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</si>
  <si>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</si>
  <si>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</si>
  <si>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</si>
  <si>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</si>
  <si>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</si>
  <si>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</si>
  <si>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</si>
  <si>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</si>
  <si>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</si>
  <si>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</si>
  <si>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</si>
  <si>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</si>
  <si>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</si>
  <si>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</si>
  <si>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</si>
  <si>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</si>
  <si>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</si>
  <si>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</si>
  <si>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</si>
  <si>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</si>
  <si>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</si>
  <si>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</si>
  <si>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</si>
  <si>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</si>
  <si>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</si>
  <si>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</si>
  <si>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</si>
  <si>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</si>
  <si>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</si>
  <si>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</si>
  <si>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</si>
  <si>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</si>
  <si>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</si>
  <si>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</si>
  <si>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</si>
  <si>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</si>
  <si>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</si>
  <si>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</si>
  <si>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</si>
  <si>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</si>
  <si>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</si>
  <si>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</si>
  <si>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</si>
  <si>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</si>
  <si>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</si>
  <si>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</si>
  <si>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</si>
  <si>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</si>
  <si>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</si>
  <si>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</si>
  <si>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</si>
  <si>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</si>
  <si>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</si>
  <si>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</si>
  <si>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</si>
  <si>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</si>
  <si>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</si>
  <si>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</si>
  <si>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</si>
  <si>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</si>
  <si>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</si>
  <si>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</si>
  <si>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</si>
  <si>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</si>
  <si>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</si>
  <si>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</si>
  <si>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</si>
  <si>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</si>
  <si>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</si>
  <si>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</si>
  <si>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</si>
  <si>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</si>
  <si>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</si>
  <si>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</si>
  <si>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</si>
  <si>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</si>
  <si>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</si>
  <si>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</si>
  <si>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</si>
  <si>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</si>
  <si>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</si>
  <si>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</si>
  <si>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</si>
  <si>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</si>
  <si>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</si>
  <si>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</si>
  <si>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</si>
  <si>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</si>
  <si>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</si>
  <si>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</si>
  <si>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</si>
  <si>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</si>
  <si>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</si>
  <si>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</si>
  <si>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</si>
  <si>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</si>
  <si>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</si>
  <si>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</si>
  <si>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</si>
  <si>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</si>
  <si>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</si>
  <si>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</si>
  <si>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</si>
  <si>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</si>
  <si>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</si>
  <si>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</si>
  <si>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</si>
  <si>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</si>
  <si>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</si>
  <si>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</si>
  <si>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</si>
  <si>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</si>
  <si>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</si>
  <si>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</si>
  <si>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</si>
  <si>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</si>
  <si>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</si>
  <si>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</si>
  <si>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</si>
  <si>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</si>
  <si>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</si>
  <si>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</si>
  <si>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</si>
  <si>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</si>
  <si>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</si>
  <si>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</si>
  <si>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</si>
  <si>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</si>
  <si>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</si>
  <si>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</si>
  <si>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</si>
  <si>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</si>
  <si>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</si>
  <si>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</si>
  <si>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</si>
  <si>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</si>
  <si>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</si>
  <si>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</si>
  <si>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</si>
  <si>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</si>
  <si>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</si>
  <si>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</si>
  <si>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</si>
  <si>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</si>
  <si>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</si>
  <si>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</si>
  <si>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</si>
  <si>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</si>
  <si>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</si>
  <si>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</si>
  <si>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</si>
  <si>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</si>
  <si>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</si>
  <si>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</si>
  <si>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</si>
  <si>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</si>
  <si>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</si>
  <si>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</si>
  <si>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</si>
  <si>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</si>
  <si>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</si>
  <si>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</si>
  <si>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</si>
  <si>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</si>
  <si>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</si>
  <si>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</si>
  <si>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</si>
  <si>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</si>
  <si>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</si>
  <si>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</si>
  <si>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</si>
  <si>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</si>
  <si>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</si>
  <si>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</si>
  <si>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</si>
  <si>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</si>
  <si>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</si>
  <si>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</si>
  <si>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</si>
  <si>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</si>
  <si>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</si>
  <si>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</si>
  <si>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</si>
  <si>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</si>
  <si>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</si>
  <si>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</si>
  <si>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</si>
  <si>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</si>
  <si>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</si>
  <si>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</si>
  <si>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</si>
  <si>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</si>
  <si>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</si>
  <si>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</si>
  <si>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</si>
  <si>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</si>
  <si>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</si>
  <si>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</si>
  <si>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</si>
  <si>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</si>
  <si>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</si>
  <si>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</si>
  <si>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</si>
  <si>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</si>
  <si>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</si>
  <si>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</si>
  <si>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</si>
  <si>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</si>
  <si>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</si>
  <si>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</si>
  <si>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</si>
  <si>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</si>
  <si>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</si>
  <si>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</si>
  <si>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</si>
  <si>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</si>
  <si>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</si>
  <si>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</si>
  <si>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</si>
  <si>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</si>
  <si>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</si>
  <si>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</si>
  <si>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</si>
  <si>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</si>
  <si>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</si>
  <si>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</si>
  <si>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</si>
  <si>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</si>
  <si>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</si>
  <si>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</si>
  <si>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</si>
  <si>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</si>
  <si>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</si>
  <si>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</si>
  <si>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</si>
  <si>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</si>
  <si>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</si>
  <si>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</si>
  <si>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</si>
  <si>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</si>
  <si>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</si>
  <si>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</si>
  <si>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</si>
  <si>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</si>
  <si>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</si>
  <si>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</si>
  <si>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</si>
  <si>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</si>
  <si>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</si>
  <si>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</si>
  <si>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</si>
  <si>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</si>
  <si>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</si>
  <si>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</si>
  <si>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</si>
  <si>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</si>
  <si>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</si>
  <si>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</si>
  <si>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</si>
  <si>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</si>
  <si>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</si>
  <si>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</si>
  <si>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</si>
  <si>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</si>
  <si>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</si>
  <si>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</si>
  <si>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</si>
  <si>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</si>
  <si>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</si>
  <si>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</si>
  <si>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</si>
  <si>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</si>
  <si>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</si>
  <si>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</si>
  <si>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</si>
  <si>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</si>
  <si>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</si>
  <si>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</si>
  <si>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</si>
  <si>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</si>
  <si>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</si>
  <si>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</si>
  <si>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</si>
  <si>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</si>
  <si>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</si>
  <si>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</si>
  <si>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</si>
  <si>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</si>
  <si>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</si>
  <si>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</si>
  <si>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</si>
  <si>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</si>
  <si>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</si>
  <si>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</si>
  <si>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</si>
  <si>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</si>
  <si>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</si>
  <si>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</si>
  <si>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</si>
  <si>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</si>
  <si>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</si>
  <si>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</si>
  <si>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</si>
  <si>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</si>
  <si>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</si>
  <si>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</si>
  <si>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</si>
  <si>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</si>
  <si>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</si>
  <si>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</si>
  <si>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</si>
  <si>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</si>
  <si>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</si>
  <si>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</si>
  <si>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</si>
  <si>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</si>
  <si>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</si>
  <si>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</si>
  <si>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</si>
  <si>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</si>
  <si>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</si>
  <si>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</si>
  <si>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</si>
  <si>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</si>
  <si>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</si>
  <si>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</si>
  <si>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</si>
  <si>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</si>
  <si>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</si>
  <si>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</si>
  <si>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</si>
  <si>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</si>
  <si>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</si>
  <si>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</si>
  <si>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</si>
  <si>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</si>
  <si>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</si>
  <si>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</si>
  <si>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</si>
  <si>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</si>
  <si>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</si>
  <si>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</si>
  <si>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</si>
  <si>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</si>
  <si>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</si>
  <si>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</si>
  <si>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</si>
  <si>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</si>
  <si>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</si>
  <si>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</si>
  <si>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</si>
  <si>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</si>
  <si>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</si>
  <si>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</si>
  <si>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</si>
  <si>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</si>
  <si>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</si>
  <si>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</si>
  <si>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</si>
  <si>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</si>
  <si>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</si>
  <si>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</si>
  <si>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</si>
  <si>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</si>
  <si>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</si>
  <si>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</si>
  <si>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</si>
  <si>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</si>
  <si>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</si>
  <si>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</si>
  <si>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</si>
  <si>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</si>
  <si>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</si>
  <si>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</si>
  <si>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</si>
  <si>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</si>
  <si>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</si>
  <si>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</si>
  <si>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</si>
  <si>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</si>
  <si>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</si>
  <si>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</si>
  <si>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</si>
  <si>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</si>
  <si>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</si>
  <si>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</si>
  <si>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</si>
  <si>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</si>
  <si>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</si>
  <si>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</si>
  <si>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</si>
  <si>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</si>
  <si>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</si>
  <si>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</si>
  <si>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</si>
  <si>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</si>
  <si>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</si>
  <si>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</si>
  <si>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</si>
  <si>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</si>
  <si>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</si>
  <si>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</si>
  <si>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</si>
  <si>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</si>
  <si>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</si>
  <si>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</si>
  <si>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</si>
  <si>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</si>
  <si>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</si>
  <si>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</si>
  <si>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</si>
  <si>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</si>
  <si>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</si>
  <si>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</si>
  <si>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</si>
  <si>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</si>
  <si>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</si>
  <si>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</si>
  <si>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</si>
  <si>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</si>
  <si>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</si>
  <si>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</si>
  <si>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</si>
  <si>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</si>
  <si>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</si>
  <si>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</si>
  <si>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</si>
  <si>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</si>
  <si>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</si>
  <si>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</si>
  <si>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</si>
  <si>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</si>
  <si>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</si>
  <si>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</si>
  <si>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</si>
  <si>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</si>
  <si>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</si>
  <si>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</si>
  <si>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</si>
  <si>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</si>
  <si>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</si>
  <si>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</si>
  <si>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</si>
  <si>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</si>
  <si>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</si>
  <si>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</si>
  <si>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</si>
  <si>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</si>
  <si>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</si>
  <si>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</si>
  <si>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</si>
  <si>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</si>
  <si>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</si>
  <si>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</si>
  <si>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</si>
  <si>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</si>
  <si>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</si>
  <si>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</si>
  <si>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</si>
  <si>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</si>
  <si>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</si>
  <si>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</si>
  <si>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</si>
  <si>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</si>
  <si>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</si>
  <si>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</si>
  <si>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</si>
  <si>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</si>
  <si>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</si>
  <si>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</si>
  <si>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</si>
  <si>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</si>
  <si>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</si>
  <si>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</si>
  <si>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</si>
  <si>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</si>
  <si>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</si>
  <si>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</si>
  <si>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</si>
  <si>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</si>
  <si>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</si>
  <si>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</si>
  <si>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</si>
  <si>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</si>
  <si>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</si>
  <si>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</si>
  <si>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</si>
  <si>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</si>
  <si>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</si>
  <si>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</si>
  <si>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</si>
  <si>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</si>
  <si>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</si>
  <si>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</si>
  <si>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</si>
  <si>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</si>
  <si>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</si>
  <si>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</si>
  <si>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</si>
  <si>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</si>
  <si>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</si>
  <si>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</si>
  <si>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</si>
  <si>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</si>
  <si>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</si>
  <si>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</si>
  <si>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</si>
  <si>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</si>
  <si>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</si>
  <si>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</si>
  <si>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</si>
  <si>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</si>
  <si>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</si>
  <si>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</si>
  <si>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</si>
  <si>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</si>
  <si>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</si>
  <si>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</si>
  <si>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</si>
  <si>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</si>
  <si>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</si>
  <si>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</si>
  <si>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</si>
  <si>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</si>
  <si>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</si>
  <si>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</si>
  <si>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</si>
  <si>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</si>
  <si>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</si>
  <si>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</si>
  <si>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</si>
  <si>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</si>
  <si>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</si>
  <si>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</si>
  <si>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</si>
  <si>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</si>
  <si>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</si>
  <si>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</si>
  <si>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</si>
  <si>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</si>
  <si>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</si>
  <si>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</si>
  <si>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</si>
  <si>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</si>
  <si>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</si>
  <si>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</si>
  <si>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</si>
  <si>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</si>
  <si>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</si>
  <si>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</si>
  <si>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</si>
  <si>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</si>
  <si>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</si>
  <si>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</si>
  <si>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</si>
  <si>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</si>
  <si>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</si>
  <si>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</si>
  <si>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</si>
  <si>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</si>
  <si>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</si>
  <si>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</si>
  <si>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</si>
  <si>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</si>
  <si>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</si>
  <si>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</si>
  <si>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</si>
  <si>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</si>
  <si>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</si>
  <si>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</si>
  <si>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</si>
  <si>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</si>
  <si>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</si>
  <si>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</si>
  <si>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</si>
  <si>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</si>
  <si>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</si>
  <si>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</si>
  <si>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</si>
  <si>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</si>
  <si>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</si>
  <si>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</si>
  <si>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</si>
  <si>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</si>
  <si>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</si>
  <si>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</si>
  <si>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</si>
  <si>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</si>
  <si>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</si>
  <si>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</si>
  <si>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</si>
  <si>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</si>
  <si>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</si>
  <si>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</si>
  <si>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</si>
  <si>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</si>
  <si>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</si>
  <si>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</si>
  <si>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</si>
  <si>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</si>
  <si>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</si>
  <si>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</si>
  <si>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</si>
  <si>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</si>
  <si>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</si>
  <si>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</si>
  <si>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</si>
  <si>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</si>
  <si>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</si>
  <si>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</si>
  <si>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</si>
  <si>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</si>
  <si>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</si>
  <si>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</si>
  <si>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</si>
  <si>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</si>
  <si>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</si>
  <si>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</si>
  <si>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</si>
  <si>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</si>
  <si>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</si>
  <si>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</si>
  <si>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</si>
  <si>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</si>
  <si>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</si>
  <si>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</si>
  <si>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</si>
  <si>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</si>
  <si>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</si>
  <si>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</si>
  <si>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</si>
  <si>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</si>
  <si>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</si>
  <si>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</si>
  <si>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</si>
  <si>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</si>
  <si>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</si>
  <si>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</si>
  <si>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</si>
  <si>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</si>
  <si>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</si>
  <si>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</si>
  <si>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</si>
  <si>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</si>
  <si>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</si>
  <si>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</si>
  <si>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</si>
  <si>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</si>
  <si>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</si>
  <si>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</si>
  <si>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</si>
  <si>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</si>
  <si>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</si>
  <si>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</si>
  <si>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</si>
  <si>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</si>
  <si>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</si>
  <si>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</si>
  <si>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</si>
  <si>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</si>
  <si>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</si>
  <si>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</si>
  <si>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</si>
  <si>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</si>
  <si>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</si>
  <si>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</si>
  <si>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</si>
  <si>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</si>
  <si>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</si>
  <si>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</si>
  <si>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</si>
  <si>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</si>
  <si>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</si>
  <si>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</si>
  <si>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</si>
  <si>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</si>
  <si>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</si>
  <si>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</si>
  <si>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</si>
  <si>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</si>
  <si>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</si>
  <si>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</si>
  <si>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</si>
  <si>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</si>
  <si>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</si>
  <si>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</si>
  <si>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</si>
  <si>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</si>
  <si>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</si>
  <si>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</si>
  <si>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</si>
  <si>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</si>
  <si>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</si>
  <si>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</si>
  <si>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</si>
  <si>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</si>
  <si>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</si>
  <si>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</si>
  <si>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</si>
  <si>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</si>
  <si>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</si>
  <si>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</si>
  <si>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</si>
  <si>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</si>
  <si>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</si>
  <si>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</si>
  <si>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</si>
  <si>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</si>
  <si>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</si>
  <si>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</si>
  <si>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</si>
  <si>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</si>
  <si>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</si>
  <si>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</si>
  <si>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</si>
  <si>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</si>
  <si>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</si>
  <si>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</si>
  <si>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</si>
  <si>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</si>
  <si>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</si>
  <si>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</si>
  <si>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</si>
  <si>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</si>
  <si>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</si>
  <si>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</si>
  <si>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</si>
  <si>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</si>
  <si>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</si>
  <si>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</si>
  <si>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</si>
  <si>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</si>
  <si>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</si>
  <si>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</si>
  <si>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</si>
  <si>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</si>
  <si>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</si>
  <si>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</si>
  <si>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</si>
  <si>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</si>
  <si>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</si>
  <si>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</si>
  <si>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</si>
  <si>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</si>
  <si>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</si>
  <si>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</si>
  <si>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</si>
  <si>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</si>
  <si>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</si>
  <si>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</si>
  <si>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</si>
  <si>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</si>
  <si>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</si>
  <si>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</si>
  <si>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</si>
  <si>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</si>
  <si>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</si>
  <si>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</si>
  <si>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</si>
  <si>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</si>
  <si>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</si>
  <si>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</si>
  <si>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</si>
  <si>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</si>
  <si>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</si>
  <si>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</si>
  <si>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</si>
  <si>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</si>
  <si>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</si>
  <si>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</si>
  <si>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</si>
  <si>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</si>
  <si>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</si>
  <si>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</si>
  <si>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</si>
  <si>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</si>
  <si>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</si>
  <si>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</si>
  <si>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</si>
  <si>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</si>
  <si>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</si>
  <si>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</si>
  <si>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</si>
  <si>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</si>
  <si>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</si>
  <si>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</si>
  <si>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</si>
  <si>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</si>
  <si>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</si>
  <si>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</si>
  <si>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</si>
  <si>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</si>
  <si>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</si>
  <si>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</si>
  <si>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</si>
  <si>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</si>
  <si>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</si>
  <si>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</si>
  <si>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</si>
  <si>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</si>
  <si>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</si>
  <si>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</si>
  <si>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</si>
  <si>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</si>
  <si>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</si>
  <si>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</si>
  <si>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</si>
  <si>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</si>
  <si>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</si>
  <si>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</si>
  <si>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</si>
  <si>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</si>
  <si>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</si>
  <si>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</si>
  <si>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</si>
  <si>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</si>
  <si>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</si>
  <si>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</si>
  <si>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</si>
  <si>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</si>
  <si>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</si>
  <si>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</si>
  <si>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</si>
  <si>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</si>
  <si>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</si>
  <si>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</si>
  <si>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</si>
  <si>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</si>
  <si>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</si>
  <si>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</si>
  <si>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</si>
  <si>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</si>
  <si>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</si>
  <si>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</si>
  <si>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</si>
  <si>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</si>
  <si>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</si>
  <si>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</si>
  <si>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</si>
  <si>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</si>
  <si>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</si>
  <si>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</si>
  <si>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</si>
  <si>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</si>
  <si>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</si>
  <si>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</si>
  <si>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</si>
  <si>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</si>
  <si>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</si>
  <si>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</si>
  <si>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</si>
  <si>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</si>
  <si>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</si>
  <si>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</si>
  <si>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</si>
  <si>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</si>
  <si>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</si>
  <si>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</si>
  <si>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</si>
  <si>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</si>
  <si>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</si>
  <si>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</si>
  <si>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</si>
  <si>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</si>
  <si>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</si>
  <si>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</si>
  <si>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</si>
  <si>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</si>
  <si>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</si>
  <si>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</si>
  <si>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</si>
  <si>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</si>
  <si>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</si>
  <si>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</si>
  <si>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</si>
  <si>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</si>
  <si>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</si>
  <si>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</si>
  <si>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</si>
  <si>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</si>
  <si>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</si>
  <si>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</si>
  <si>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</si>
  <si>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</si>
  <si>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</si>
  <si>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</si>
  <si>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</si>
  <si>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</si>
  <si>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</si>
  <si>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</si>
  <si>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</si>
  <si>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</si>
  <si>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</si>
  <si>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</si>
  <si>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</si>
  <si>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</si>
  <si>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</si>
  <si>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</si>
  <si>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</si>
  <si>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</si>
  <si>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</si>
  <si>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</si>
  <si>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</si>
  <si>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</si>
  <si>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</si>
  <si>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</si>
  <si>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</si>
  <si>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</si>
  <si>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</si>
  <si>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</si>
  <si>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</si>
  <si>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</si>
  <si>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</si>
  <si>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</si>
  <si>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</si>
  <si>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</si>
  <si>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</si>
  <si>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</si>
  <si>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</si>
  <si>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</si>
  <si>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</si>
  <si>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</si>
  <si>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</si>
  <si>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</si>
  <si>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</si>
  <si>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</si>
  <si>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</si>
  <si>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</si>
  <si>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</si>
  <si>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</si>
  <si>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</si>
  <si>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</si>
  <si>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</si>
  <si>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</si>
  <si>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</si>
  <si>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</si>
  <si>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</si>
  <si>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</si>
  <si>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</si>
  <si>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</si>
  <si>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</si>
  <si>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</si>
  <si>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</si>
  <si>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</si>
  <si>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</si>
  <si>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</si>
  <si>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</si>
  <si>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</si>
  <si>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</si>
  <si>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</si>
  <si>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</si>
  <si>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</si>
  <si>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</si>
  <si>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</si>
  <si>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</si>
  <si>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</si>
  <si>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</si>
  <si>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</si>
  <si>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</si>
  <si>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</si>
  <si>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</si>
  <si>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</si>
  <si>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</si>
  <si>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</si>
  <si>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</si>
  <si>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</si>
  <si>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</si>
  <si>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</si>
  <si>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</si>
  <si>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</si>
  <si>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</si>
  <si>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</si>
  <si>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</si>
  <si>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</si>
  <si>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</si>
  <si>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</si>
  <si>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</si>
  <si>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</si>
  <si>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</si>
  <si>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</si>
  <si>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</si>
  <si>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</si>
  <si>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</si>
  <si>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</si>
  <si>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</si>
  <si>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</si>
  <si>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</si>
  <si>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</si>
  <si>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</si>
  <si>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</si>
  <si>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</si>
  <si>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</si>
  <si>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</si>
  <si>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</si>
  <si>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</si>
  <si>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</si>
  <si>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</si>
  <si>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</si>
  <si>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</si>
  <si>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</si>
  <si>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</si>
  <si>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</si>
  <si>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</si>
  <si>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</si>
  <si>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</si>
  <si>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</si>
  <si>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</si>
  <si>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</si>
  <si>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</si>
  <si>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</si>
  <si>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</si>
  <si>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</si>
  <si>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</si>
  <si>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</si>
  <si>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</si>
  <si>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</si>
  <si>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</si>
  <si>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</si>
  <si>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</si>
  <si>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</si>
  <si>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</si>
  <si>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</si>
  <si>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</si>
  <si>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</si>
  <si>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</si>
  <si>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</si>
  <si>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</si>
  <si>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</si>
  <si>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</si>
  <si>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</si>
  <si>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</si>
  <si>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</si>
  <si>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</si>
  <si>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</si>
  <si>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</si>
  <si>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</si>
  <si>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</si>
  <si>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</si>
  <si>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</si>
  <si>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</si>
  <si>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</si>
  <si>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</si>
  <si>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</si>
  <si>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</si>
  <si>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</si>
  <si>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</si>
  <si>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</si>
  <si>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</si>
  <si>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</si>
  <si>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</si>
  <si>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</si>
  <si>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</si>
  <si>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</si>
  <si>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</si>
  <si>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</si>
  <si>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</si>
  <si>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</si>
  <si>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</si>
  <si>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</si>
  <si>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</si>
  <si>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</si>
  <si>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</si>
  <si>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</si>
  <si>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</si>
  <si>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</si>
  <si>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</si>
  <si>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</si>
  <si>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</si>
  <si>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</si>
  <si>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</si>
  <si>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</si>
  <si>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</si>
  <si>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</si>
  <si>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</si>
  <si>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</si>
  <si>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</si>
  <si>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</si>
  <si>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</si>
  <si>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</si>
  <si>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</si>
  <si>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</si>
  <si>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</si>
  <si>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</si>
  <si>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</si>
  <si>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</si>
  <si>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</si>
  <si>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</si>
  <si>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</si>
  <si>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</si>
  <si>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</si>
  <si>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</si>
  <si>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</si>
  <si>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</si>
  <si>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</si>
  <si>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</si>
  <si>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</si>
  <si>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</si>
  <si>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</si>
  <si>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</si>
  <si>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</si>
  <si>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</si>
  <si>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</si>
  <si>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</si>
  <si>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</si>
  <si>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</si>
  <si>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</si>
  <si>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</si>
  <si>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</si>
  <si>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</si>
  <si>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</si>
  <si>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</si>
  <si>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</si>
  <si>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</si>
  <si>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</si>
  <si>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</si>
  <si>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</si>
  <si>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</si>
  <si>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</si>
  <si>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</si>
  <si>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</si>
  <si>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</si>
  <si>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</si>
  <si>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</si>
  <si>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</si>
  <si>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</si>
  <si>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</si>
  <si>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</si>
  <si>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</si>
  <si>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</si>
  <si>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</si>
  <si>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</si>
  <si>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</si>
  <si>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</si>
  <si>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</si>
  <si>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</si>
  <si>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</si>
  <si>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</si>
  <si>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</si>
  <si>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</si>
  <si>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</si>
  <si>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</si>
  <si>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</si>
  <si>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</si>
  <si>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</si>
  <si>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</si>
  <si>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</si>
  <si>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</si>
  <si>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</si>
  <si>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</si>
  <si>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</si>
  <si>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</si>
  <si>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</si>
  <si>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</si>
  <si>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</si>
  <si>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</si>
  <si>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</si>
  <si>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</si>
  <si>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</si>
  <si>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</si>
  <si>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</si>
  <si>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</si>
  <si>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</si>
  <si>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</si>
  <si>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</si>
  <si>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</si>
  <si>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</si>
  <si>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</si>
  <si>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</si>
  <si>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</si>
  <si>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</si>
  <si>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</si>
  <si>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</si>
  <si>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</si>
  <si>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</si>
  <si>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</si>
  <si>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</si>
  <si>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</si>
  <si>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</si>
  <si>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</si>
  <si>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</si>
  <si>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</si>
  <si>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</si>
  <si>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</si>
  <si>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</si>
  <si>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</si>
  <si>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</si>
  <si>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</si>
  <si>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</si>
  <si>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</si>
  <si>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</si>
  <si>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</si>
  <si>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</si>
  <si>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</si>
  <si>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</si>
  <si>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</si>
  <si>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</si>
  <si>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</si>
  <si>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</si>
  <si>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</si>
  <si>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</si>
  <si>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</si>
  <si>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</si>
  <si>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</si>
  <si>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</si>
  <si>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</si>
  <si>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</si>
  <si>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</si>
  <si>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</si>
  <si>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</si>
  <si>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</si>
  <si>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</si>
  <si>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</si>
  <si>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</si>
  <si>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</si>
  <si>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</si>
  <si>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</si>
  <si>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</si>
  <si>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</si>
  <si>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</si>
  <si>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</si>
  <si>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</si>
  <si>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</si>
  <si>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</si>
  <si>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</si>
  <si>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</si>
  <si>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</si>
  <si>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</si>
  <si>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</si>
  <si>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</si>
  <si>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</si>
  <si>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</si>
  <si>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</si>
  <si>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</si>
  <si>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</si>
  <si>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</si>
  <si>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</si>
  <si>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</si>
  <si>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</si>
  <si>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</si>
  <si>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</si>
  <si>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</si>
  <si>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</si>
  <si>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</si>
  <si>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</si>
  <si>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</si>
  <si>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</si>
  <si>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</si>
  <si>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</si>
  <si>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</si>
  <si>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</si>
  <si>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</si>
  <si>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</si>
  <si>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</si>
  <si>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</si>
  <si>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</si>
  <si>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</si>
  <si>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</si>
  <si>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</si>
  <si>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</si>
  <si>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</si>
  <si>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</si>
  <si>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</si>
  <si>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</si>
  <si>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</si>
  <si>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</si>
  <si>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</si>
  <si>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</si>
  <si>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</si>
  <si>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</si>
  <si>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</si>
  <si>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</si>
  <si>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</si>
  <si>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</si>
  <si>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</si>
  <si>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</si>
  <si>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</si>
  <si>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</si>
  <si>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</si>
  <si>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</si>
  <si>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</si>
  <si>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</si>
  <si>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</si>
  <si>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</si>
  <si>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</si>
  <si>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</si>
  <si>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</si>
  <si>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</si>
  <si>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</si>
  <si>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</si>
  <si>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</si>
  <si>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</si>
  <si>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</si>
  <si>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</si>
  <si>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</si>
  <si>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</si>
  <si>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</si>
  <si>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</si>
  <si>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</si>
  <si>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</si>
  <si>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</si>
  <si>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</si>
  <si>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</si>
  <si>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</si>
  <si>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</si>
  <si>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</si>
  <si>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</si>
  <si>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</si>
  <si>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</si>
  <si>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</si>
  <si>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</si>
  <si>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</si>
  <si>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</si>
  <si>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</si>
  <si>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</si>
  <si>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</si>
  <si>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</si>
  <si>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</si>
  <si>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</si>
  <si>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</si>
  <si>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</si>
  <si>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</si>
  <si>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</si>
  <si>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</si>
  <si>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</si>
  <si>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</si>
  <si>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</si>
  <si>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</si>
  <si>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</si>
  <si>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</si>
  <si>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</si>
  <si>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</si>
  <si>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</si>
  <si>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</si>
  <si>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</si>
  <si>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</si>
  <si>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</si>
  <si>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</si>
  <si>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</si>
  <si>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</si>
  <si>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</si>
  <si>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</si>
  <si>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</si>
  <si>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</si>
  <si>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</si>
  <si>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</si>
  <si>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</si>
  <si>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</si>
  <si>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</si>
  <si>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</si>
  <si>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</si>
  <si>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</si>
  <si>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</si>
  <si>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</si>
  <si>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</si>
  <si>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</si>
  <si>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</si>
  <si>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</si>
  <si>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</si>
  <si>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</si>
  <si>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</si>
  <si>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</si>
  <si>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</si>
  <si>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</si>
  <si>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</si>
  <si>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</si>
  <si>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</si>
  <si>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</si>
  <si>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</si>
  <si>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</si>
  <si>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</si>
  <si>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</si>
  <si>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</si>
  <si>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</si>
  <si>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</si>
  <si>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</si>
  <si>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</si>
  <si>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</si>
  <si>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</si>
  <si>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</si>
  <si>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</si>
  <si>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</si>
  <si>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</si>
  <si>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</si>
  <si>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</si>
  <si>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</si>
  <si>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</si>
  <si>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</si>
  <si>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</si>
  <si>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</si>
  <si>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</si>
  <si>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</si>
  <si>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</si>
  <si>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</si>
  <si>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</si>
  <si>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</si>
  <si>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</si>
  <si>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</si>
  <si>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</si>
  <si>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</si>
  <si>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</si>
  <si>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</si>
  <si>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</si>
  <si>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</si>
  <si>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</si>
  <si>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</si>
  <si>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</si>
  <si>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</si>
  <si>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</si>
  <si>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</si>
  <si>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</si>
  <si>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</si>
  <si>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</si>
  <si>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</si>
  <si>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</si>
  <si>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</si>
  <si>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</si>
  <si>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</si>
  <si>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</si>
  <si>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</si>
  <si>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</si>
  <si>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</si>
  <si>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</si>
  <si>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</si>
  <si>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</si>
  <si>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</si>
  <si>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</si>
  <si>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</si>
  <si>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</si>
  <si>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</si>
  <si>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</si>
  <si>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</si>
  <si>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</si>
  <si>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</si>
  <si>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</si>
  <si>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</si>
  <si>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</si>
  <si>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</si>
  <si>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</si>
  <si>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</si>
  <si>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</si>
  <si>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</si>
  <si>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</si>
  <si>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</si>
  <si>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</si>
  <si>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</si>
  <si>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</si>
  <si>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</si>
  <si>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</si>
  <si>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</si>
  <si>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</si>
  <si>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</si>
  <si>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</si>
  <si>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</si>
  <si>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</si>
  <si>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</si>
  <si>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</si>
  <si>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</si>
  <si>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</si>
  <si>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</si>
  <si>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</si>
  <si>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</si>
  <si>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</si>
  <si>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</si>
  <si>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</si>
  <si>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</si>
  <si>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</si>
  <si>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</si>
  <si>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</si>
  <si>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</si>
  <si>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</si>
  <si>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</si>
  <si>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</si>
  <si>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</si>
  <si>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</si>
  <si>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</si>
  <si>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</si>
  <si>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</si>
  <si>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</si>
  <si>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</si>
  <si>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</si>
  <si>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</si>
  <si>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</si>
  <si>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</si>
  <si>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</si>
  <si>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</si>
  <si>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</si>
  <si>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</si>
  <si>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</si>
  <si>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</si>
  <si>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</si>
  <si>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</si>
  <si>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</si>
  <si>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</si>
  <si>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</si>
  <si>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</si>
  <si>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</si>
  <si>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</si>
  <si>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</si>
  <si>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</si>
  <si>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</si>
  <si>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</si>
  <si>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</si>
  <si>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</si>
  <si>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</si>
  <si>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</si>
  <si>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</si>
  <si>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</si>
  <si>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</si>
  <si>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</si>
  <si>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</si>
  <si>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</si>
  <si>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</si>
  <si>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</si>
  <si>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</si>
  <si>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</si>
  <si>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</si>
  <si>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</si>
  <si>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</si>
  <si>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</si>
  <si>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</si>
  <si>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</si>
  <si>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</si>
  <si>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</si>
  <si>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</si>
  <si>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</si>
  <si>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</si>
  <si>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</si>
  <si>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</si>
  <si>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</si>
  <si>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</si>
  <si>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</si>
  <si>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</si>
  <si>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</si>
  <si>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</si>
  <si>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</si>
  <si>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</si>
  <si>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</si>
  <si>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</si>
  <si>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</si>
  <si>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</si>
  <si>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</si>
  <si>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</si>
  <si>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</si>
  <si>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</si>
  <si>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</si>
  <si>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</si>
  <si>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</si>
  <si>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</si>
  <si>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</si>
  <si>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</si>
  <si>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</si>
  <si>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</si>
  <si>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</si>
  <si>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</si>
  <si>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</si>
  <si>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</si>
  <si>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</si>
  <si>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</si>
  <si>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</si>
  <si>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</si>
  <si>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</si>
  <si>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</si>
  <si>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</si>
  <si>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</si>
  <si>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</si>
  <si>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</si>
  <si>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</si>
  <si>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</si>
  <si>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</si>
  <si>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</si>
  <si>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</si>
  <si>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</si>
  <si>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</si>
  <si>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</si>
  <si>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</si>
  <si>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</si>
  <si>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</si>
  <si>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</si>
  <si>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</si>
  <si>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</si>
  <si>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</si>
  <si>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</si>
  <si>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</si>
  <si>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</si>
  <si>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</si>
  <si>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</si>
  <si>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</si>
  <si>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</si>
  <si>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</si>
  <si>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</si>
  <si>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</si>
  <si>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</si>
  <si>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</si>
  <si>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</si>
  <si>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</si>
  <si>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</si>
  <si>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</si>
  <si>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</si>
  <si>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</si>
  <si>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</si>
  <si>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</si>
  <si>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</si>
  <si>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</si>
  <si>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</si>
  <si>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</si>
  <si>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</si>
  <si>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</si>
  <si>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</si>
  <si>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</si>
  <si>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</si>
  <si>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</si>
  <si>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</si>
  <si>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</si>
  <si>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</si>
  <si>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</si>
  <si>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</si>
  <si>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</si>
  <si>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</si>
  <si>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</si>
  <si>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</si>
  <si>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</si>
  <si>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</si>
  <si>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</si>
  <si>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</si>
  <si>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</si>
  <si>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</si>
  <si>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</si>
  <si>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</si>
  <si>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</si>
  <si>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</si>
  <si>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</si>
  <si>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</si>
  <si>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</si>
  <si>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</si>
  <si>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</si>
  <si>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</si>
  <si>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</si>
  <si>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</si>
  <si>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</si>
  <si>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</si>
  <si>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</si>
  <si>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</si>
  <si>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</si>
  <si>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</si>
  <si>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</si>
  <si>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</si>
  <si>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</si>
  <si>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</si>
  <si>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</si>
  <si>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</si>
  <si>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</si>
  <si>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</si>
  <si>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</si>
  <si>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</si>
  <si>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</si>
  <si>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</si>
  <si>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</si>
  <si>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</si>
  <si>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</si>
  <si>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</si>
  <si>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</si>
  <si>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</si>
  <si>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</si>
  <si>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</si>
  <si>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</si>
  <si>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</si>
  <si>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</si>
  <si>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</si>
  <si>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</si>
  <si>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</si>
  <si>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</si>
  <si>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</si>
  <si>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</si>
  <si>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</si>
  <si>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</si>
  <si>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</si>
  <si>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</si>
  <si>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</si>
  <si>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</si>
  <si>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</si>
  <si>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</si>
  <si>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</si>
  <si>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</si>
  <si>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</si>
  <si>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</si>
  <si>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</si>
  <si>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</si>
  <si>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</si>
  <si>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</si>
  <si>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</si>
  <si>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</si>
  <si>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</si>
  <si>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</si>
  <si>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</si>
  <si>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</si>
  <si>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</si>
  <si>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</si>
  <si>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</si>
  <si>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</si>
  <si>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</si>
  <si>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</si>
  <si>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</si>
  <si>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</si>
  <si>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</si>
  <si>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</si>
  <si>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</si>
  <si>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</si>
  <si>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</si>
  <si>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</si>
  <si>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</si>
  <si>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</si>
  <si>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</si>
  <si>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</si>
  <si>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</si>
  <si>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</si>
  <si>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</si>
  <si>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</si>
  <si>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</si>
  <si>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</si>
  <si>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</si>
  <si>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</si>
  <si>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</si>
  <si>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</si>
  <si>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</si>
  <si>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</si>
  <si>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</si>
  <si>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</si>
  <si>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</si>
  <si>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</si>
  <si>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</si>
  <si>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</si>
  <si>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</si>
  <si>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</si>
  <si>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</si>
  <si>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</si>
  <si>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</si>
  <si>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</si>
  <si>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</si>
  <si>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</si>
  <si>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</si>
  <si>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</si>
  <si>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</si>
  <si>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</si>
  <si>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</si>
  <si>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</si>
  <si>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</si>
  <si>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</si>
  <si>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</si>
  <si>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</si>
  <si>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</si>
  <si>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</si>
  <si>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</si>
  <si>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</si>
  <si>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</si>
  <si>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</si>
  <si>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</si>
  <si>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</si>
  <si>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</si>
  <si>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</si>
  <si>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</si>
  <si>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</si>
  <si>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</si>
  <si>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</si>
  <si>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</si>
  <si>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</si>
  <si>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</si>
  <si>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</si>
  <si>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</si>
  <si>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</si>
  <si>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</si>
  <si>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</si>
  <si>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</si>
  <si>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</si>
  <si>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</si>
  <si>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</si>
  <si>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</si>
  <si>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</si>
  <si>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</si>
  <si>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</si>
  <si>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</si>
  <si>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</si>
  <si>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</si>
  <si>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</si>
  <si>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</si>
  <si>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</si>
  <si>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</si>
  <si>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</si>
  <si>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</si>
  <si>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</si>
  <si>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</si>
  <si>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</si>
  <si>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</si>
  <si>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</si>
  <si>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</si>
  <si>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</si>
  <si>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</si>
  <si>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</si>
  <si>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</si>
  <si>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</si>
  <si>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</si>
  <si>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</si>
  <si>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</si>
  <si>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</si>
  <si>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</si>
  <si>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</si>
  <si>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</si>
  <si>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</si>
  <si>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</si>
  <si>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</si>
  <si>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</si>
  <si>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</si>
  <si>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</si>
  <si>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</si>
  <si>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</si>
  <si>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</si>
  <si>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</si>
  <si>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</si>
  <si>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</si>
  <si>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</si>
  <si>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</si>
  <si>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</si>
  <si>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</si>
  <si>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</si>
  <si>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</si>
  <si>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</si>
  <si>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</si>
  <si>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</si>
  <si>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</si>
  <si>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</si>
  <si>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</si>
  <si>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</si>
  <si>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</si>
  <si>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</si>
  <si>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</si>
  <si>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</si>
  <si>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</si>
  <si>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</si>
  <si>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</si>
  <si>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</si>
  <si>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</si>
  <si>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</si>
  <si>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</si>
  <si>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</si>
  <si>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</si>
  <si>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</si>
  <si>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</si>
  <si>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</si>
  <si>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</si>
  <si>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</si>
  <si>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</si>
  <si>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</si>
  <si>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</si>
  <si>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</si>
  <si>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</si>
  <si>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</si>
  <si>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</si>
  <si>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</si>
  <si>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</si>
  <si>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</si>
  <si>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</si>
  <si>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</si>
  <si>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</si>
  <si>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</si>
  <si>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</si>
  <si>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</si>
  <si>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</si>
  <si>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</si>
  <si>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</si>
  <si>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</si>
  <si>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</si>
  <si>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</si>
  <si>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</si>
  <si>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</si>
  <si>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</si>
  <si>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</si>
  <si>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</si>
  <si>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</si>
  <si>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</si>
  <si>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</si>
  <si>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</si>
  <si>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</si>
  <si>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</si>
  <si>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</si>
  <si>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</si>
  <si>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</si>
  <si>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</si>
  <si>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</si>
  <si>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</si>
  <si>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</si>
  <si>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</si>
  <si>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</si>
  <si>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</si>
  <si>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</si>
  <si>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</si>
  <si>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</si>
  <si>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</si>
  <si>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</si>
  <si>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</si>
  <si>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</si>
  <si>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</si>
  <si>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</si>
  <si>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</si>
  <si>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</si>
  <si>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</si>
  <si>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</si>
  <si>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</si>
  <si>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</si>
  <si>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</si>
  <si>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</si>
  <si>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</si>
  <si>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</si>
  <si>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</si>
  <si>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</si>
  <si>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</si>
  <si>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</si>
  <si>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</si>
  <si>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</si>
  <si>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</si>
  <si>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</si>
  <si>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</si>
  <si>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</si>
  <si>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</si>
  <si>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</si>
  <si>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</si>
  <si>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</si>
  <si>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</si>
  <si>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</si>
  <si>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</si>
  <si>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</si>
  <si>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</si>
  <si>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</si>
  <si>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</si>
  <si>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</si>
  <si>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</si>
  <si>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</si>
  <si>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</si>
  <si>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</si>
  <si>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</si>
  <si>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</si>
  <si>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</si>
  <si>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</si>
  <si>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</si>
  <si>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</si>
  <si>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</si>
  <si>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</si>
  <si>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</si>
  <si>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</si>
  <si>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</si>
  <si>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</si>
  <si>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</si>
  <si>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</si>
  <si>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</si>
  <si>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</si>
  <si>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</si>
  <si>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</si>
  <si>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</si>
  <si>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</si>
  <si>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</si>
  <si>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</si>
  <si>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</si>
  <si>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</si>
  <si>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</si>
  <si>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</si>
  <si>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</si>
  <si>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</si>
  <si>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</si>
  <si>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</si>
  <si>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</si>
  <si>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</si>
  <si>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</si>
  <si>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</si>
  <si>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</si>
  <si>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</si>
  <si>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</si>
  <si>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</si>
  <si>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</si>
  <si>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</si>
  <si>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</si>
  <si>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</si>
  <si>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</si>
  <si>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</si>
  <si>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</si>
  <si>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</si>
  <si>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</si>
  <si>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</si>
  <si>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</si>
  <si>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</si>
  <si>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</si>
  <si>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</si>
  <si>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</si>
  <si>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</si>
  <si>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</si>
  <si>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</si>
  <si>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</si>
  <si>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</si>
  <si>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</si>
  <si>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</si>
  <si>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</si>
  <si>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</si>
  <si>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</si>
  <si>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</si>
  <si>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</si>
  <si>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</si>
  <si>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</si>
  <si>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</si>
  <si>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</si>
  <si>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</si>
  <si>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</si>
  <si>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</si>
  <si>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</si>
  <si>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</si>
  <si>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</si>
  <si>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</si>
  <si>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</si>
  <si>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</si>
  <si>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</si>
  <si>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</si>
  <si>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</si>
  <si>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</si>
  <si>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</si>
  <si>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</si>
  <si>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</si>
  <si>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</si>
  <si>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</si>
  <si>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</si>
  <si>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</si>
  <si>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</si>
  <si>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</si>
  <si>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</si>
  <si>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</si>
  <si>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</si>
  <si>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</si>
  <si>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</si>
  <si>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</si>
  <si>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</si>
  <si>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</si>
  <si>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</si>
  <si>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</si>
  <si>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</si>
  <si>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</si>
  <si>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</si>
  <si>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</si>
  <si>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</si>
  <si>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</si>
  <si>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</si>
  <si>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</si>
  <si>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</si>
  <si>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</si>
  <si>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</si>
  <si>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</si>
  <si>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</si>
  <si>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</si>
  <si>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</si>
  <si>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</si>
  <si>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</si>
  <si>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</si>
  <si>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</si>
  <si>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</si>
  <si>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</si>
  <si>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</si>
  <si>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</si>
  <si>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</si>
  <si>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</si>
  <si>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</si>
  <si>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</si>
  <si>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</si>
  <si>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</si>
  <si>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</si>
  <si>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</si>
  <si>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</si>
  <si>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</si>
  <si>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</si>
  <si>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</si>
  <si>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</si>
  <si>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</si>
  <si>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</si>
  <si>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</si>
  <si>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</si>
  <si>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</si>
  <si>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</si>
  <si>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</si>
  <si>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</si>
  <si>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</si>
  <si>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</si>
  <si>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</si>
  <si>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</si>
  <si>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</si>
  <si>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</si>
  <si>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</si>
  <si>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</si>
  <si>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</si>
  <si>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</si>
  <si>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</si>
  <si>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</si>
  <si>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</si>
  <si>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</si>
  <si>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</si>
  <si>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</si>
  <si>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</si>
  <si>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</si>
  <si>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</si>
  <si>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</si>
  <si>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</si>
  <si>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</si>
  <si>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</si>
  <si>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</si>
  <si>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</si>
  <si>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</si>
  <si>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</si>
  <si>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</si>
  <si>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</si>
  <si>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</si>
  <si>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</si>
  <si>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</si>
  <si>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</si>
  <si>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</si>
  <si>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</si>
  <si>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</si>
  <si>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</si>
  <si>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</si>
  <si>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</si>
  <si>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</si>
  <si>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</si>
  <si>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</si>
  <si>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</si>
  <si>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</si>
  <si>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</si>
  <si>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</si>
  <si>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</si>
  <si>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</si>
  <si>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</si>
  <si>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</si>
  <si>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</si>
  <si>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</si>
  <si>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</si>
  <si>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</si>
  <si>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</si>
  <si>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</si>
  <si>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</si>
  <si>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</si>
  <si>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</si>
  <si>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</si>
  <si>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</si>
  <si>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</si>
  <si>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</si>
  <si>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</si>
  <si>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</si>
  <si>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</si>
  <si>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</si>
  <si>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</si>
  <si>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</si>
  <si>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</si>
  <si>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</si>
  <si>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</si>
  <si>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</si>
  <si>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</si>
  <si>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</si>
  <si>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</si>
  <si>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</si>
  <si>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</si>
  <si>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</si>
  <si>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</si>
  <si>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</si>
  <si>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</si>
  <si>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</si>
  <si>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</si>
  <si>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</si>
  <si>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</si>
  <si>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</si>
  <si>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</si>
  <si>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</si>
  <si>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</si>
  <si>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</si>
  <si>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</si>
  <si>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</si>
  <si>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</si>
  <si>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</si>
  <si>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</si>
  <si>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</si>
  <si>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</si>
  <si>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</si>
  <si>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</si>
  <si>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</si>
  <si>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</si>
  <si>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</si>
  <si>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</si>
  <si>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</si>
  <si>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</si>
  <si>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</si>
  <si>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</si>
  <si>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</si>
  <si>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</si>
  <si>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</si>
  <si>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</si>
  <si>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</si>
  <si>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</si>
  <si>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</si>
  <si>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</si>
  <si>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</si>
  <si>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</si>
  <si>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</si>
  <si>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</si>
  <si>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</si>
  <si>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</si>
  <si>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</si>
  <si>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</si>
  <si>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</si>
  <si>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</si>
  <si>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</si>
  <si>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</si>
  <si>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</si>
  <si>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</si>
  <si>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</si>
  <si>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</si>
  <si>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</si>
  <si>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</si>
  <si>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</si>
  <si>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</si>
  <si>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</si>
  <si>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</si>
  <si>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</si>
  <si>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</si>
  <si>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</si>
  <si>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</si>
  <si>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</si>
  <si>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</si>
  <si>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</si>
  <si>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</si>
  <si>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</si>
  <si>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</si>
  <si>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</si>
  <si>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</si>
  <si>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</si>
  <si>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</si>
  <si>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</si>
  <si>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</si>
  <si>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</si>
  <si>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</si>
  <si>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</si>
  <si>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</si>
  <si>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</si>
  <si>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</si>
  <si>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</si>
  <si>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</si>
  <si>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</si>
  <si>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</si>
  <si>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</si>
  <si>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</si>
  <si>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</si>
  <si>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</si>
  <si>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</si>
  <si>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</si>
  <si>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</si>
  <si>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</si>
  <si>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</si>
  <si>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</si>
  <si>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</si>
  <si>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</si>
  <si>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</si>
  <si>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</si>
  <si>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</si>
  <si>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</si>
  <si>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</si>
  <si>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</si>
  <si>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</si>
  <si>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</si>
  <si>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</si>
  <si>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</si>
  <si>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</si>
  <si>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</si>
  <si>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</si>
  <si>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</si>
  <si>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</si>
  <si>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</si>
  <si>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</si>
  <si>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</si>
  <si>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</si>
  <si>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</si>
  <si>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</si>
  <si>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</si>
  <si>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</si>
  <si>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</si>
  <si>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</si>
  <si>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</si>
  <si>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</si>
  <si>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</si>
  <si>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</si>
  <si>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</si>
  <si>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</si>
  <si>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</si>
  <si>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</si>
  <si>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</si>
  <si>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</si>
  <si>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</si>
  <si>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</si>
  <si>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</si>
  <si>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</si>
  <si>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</si>
  <si>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</si>
  <si>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</si>
  <si>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</si>
  <si>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</si>
  <si>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</si>
  <si>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</si>
  <si>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</si>
  <si>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</si>
  <si>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</si>
  <si>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</si>
  <si>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</si>
  <si>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</si>
  <si>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</si>
  <si>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</si>
  <si>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</si>
  <si>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</si>
  <si>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</si>
  <si>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</si>
  <si>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</si>
  <si>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</si>
  <si>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</si>
  <si>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</si>
  <si>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</si>
  <si>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</si>
  <si>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</si>
  <si>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</si>
  <si>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</si>
  <si>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</si>
  <si>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</si>
  <si>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</si>
  <si>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</si>
  <si>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</si>
  <si>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</si>
  <si>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</si>
  <si>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</si>
  <si>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</si>
  <si>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</si>
  <si>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</si>
  <si>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</si>
  <si>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</si>
  <si>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</si>
  <si>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</si>
  <si>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</si>
  <si>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</si>
  <si>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</si>
  <si>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</si>
  <si>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</si>
  <si>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</si>
  <si>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</si>
  <si>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</si>
  <si>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</si>
  <si>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</si>
  <si>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</si>
  <si>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</si>
  <si>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</si>
  <si>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</si>
  <si>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</si>
  <si>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</si>
  <si>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</si>
  <si>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</si>
  <si>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</si>
  <si>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</si>
  <si>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</si>
  <si>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</si>
  <si>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</si>
  <si>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</si>
  <si>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</si>
  <si>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</si>
  <si>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</si>
  <si>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</si>
  <si>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</si>
  <si>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</si>
  <si>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</si>
  <si>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</si>
  <si>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</si>
  <si>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</si>
  <si>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</si>
  <si>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</si>
  <si>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</si>
  <si>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</si>
  <si>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</si>
  <si>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</si>
  <si>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</si>
  <si>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</si>
  <si>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</si>
  <si>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</si>
  <si>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</si>
  <si>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</si>
  <si>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</si>
  <si>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</si>
  <si>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</si>
  <si>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</si>
  <si>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</si>
  <si>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</si>
  <si>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</si>
  <si>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</si>
  <si>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</si>
  <si>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</si>
  <si>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</si>
  <si>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</si>
  <si>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</si>
  <si>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</si>
  <si>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</si>
  <si>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</si>
  <si>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</si>
  <si>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</si>
  <si>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</si>
  <si>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</si>
  <si>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</si>
  <si>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</si>
  <si>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</si>
  <si>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</si>
  <si>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</si>
  <si>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</si>
  <si>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</si>
  <si>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</si>
  <si>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</si>
  <si>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</si>
  <si>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</si>
  <si>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</si>
  <si>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</si>
  <si>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</si>
  <si>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</si>
  <si>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</si>
  <si>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</si>
  <si>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</si>
  <si>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</si>
  <si>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</si>
  <si>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</si>
  <si>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</si>
  <si>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</si>
  <si>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</si>
  <si>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</si>
  <si>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</si>
  <si>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</si>
  <si>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</si>
  <si>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</si>
  <si>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</si>
  <si>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</si>
  <si>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</si>
  <si>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</si>
  <si>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</si>
  <si>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</si>
  <si>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</si>
  <si>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</si>
  <si>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</si>
  <si>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</si>
  <si>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</si>
  <si>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</si>
  <si>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</si>
  <si>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</si>
  <si>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</si>
  <si>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</si>
  <si>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</si>
  <si>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</si>
  <si>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</si>
  <si>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</si>
  <si>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</si>
  <si>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</si>
  <si>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</si>
  <si>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</si>
  <si>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</si>
  <si>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</si>
  <si>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</si>
  <si>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</si>
  <si>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</si>
  <si>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</si>
  <si>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</si>
  <si>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</si>
  <si>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</si>
  <si>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</si>
  <si>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</si>
  <si>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</si>
  <si>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</si>
  <si>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</si>
  <si>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</si>
  <si>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</si>
  <si>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</si>
  <si>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</si>
  <si>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</si>
  <si>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</si>
  <si>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</si>
  <si>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</si>
  <si>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</si>
  <si>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</si>
  <si>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</si>
  <si>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</si>
  <si>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</si>
  <si>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</si>
  <si>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</si>
  <si>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</si>
  <si>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</si>
  <si>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</si>
  <si>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</si>
  <si>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</si>
  <si>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</si>
  <si>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</si>
  <si>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</si>
  <si>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</si>
  <si>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</si>
  <si>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</si>
  <si>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</si>
  <si>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</si>
  <si>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</si>
  <si>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</si>
  <si>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</si>
  <si>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</si>
  <si>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</si>
  <si>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</si>
  <si>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</si>
  <si>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</si>
  <si>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</si>
  <si>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</si>
  <si>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</si>
  <si>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</si>
  <si>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</si>
  <si>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</si>
  <si>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</si>
  <si>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</si>
  <si>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</si>
  <si>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</si>
  <si>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</si>
  <si>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</si>
  <si>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</si>
  <si>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</si>
  <si>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</si>
  <si>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</si>
  <si>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</si>
  <si>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</si>
  <si>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</si>
  <si>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</si>
  <si>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</si>
  <si>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</si>
  <si>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</si>
  <si>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</si>
  <si>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</si>
  <si>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</si>
  <si>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</si>
  <si>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</si>
  <si>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</si>
  <si>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</si>
  <si>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</si>
  <si>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</si>
  <si>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</si>
  <si>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</si>
  <si>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</si>
  <si>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</si>
  <si>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</si>
  <si>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</si>
  <si>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</si>
  <si>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</si>
  <si>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</si>
  <si>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</si>
  <si>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</si>
  <si>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</si>
  <si>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</si>
  <si>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</si>
  <si>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</si>
  <si>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</si>
  <si>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</si>
  <si>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</si>
  <si>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</si>
  <si>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</si>
  <si>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</si>
  <si>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</si>
  <si>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</si>
  <si>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</si>
  <si>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</si>
  <si>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</si>
  <si>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</si>
  <si>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</si>
  <si>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</si>
  <si>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</si>
  <si>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</si>
  <si>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</si>
  <si>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</si>
  <si>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</si>
  <si>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</si>
  <si>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</si>
  <si>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</si>
  <si>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</si>
  <si>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</si>
  <si>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</si>
  <si>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</si>
  <si>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</si>
  <si>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</si>
  <si>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</si>
  <si>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</si>
  <si>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</si>
  <si>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</si>
  <si>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</si>
  <si>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</si>
  <si>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</si>
  <si>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</si>
  <si>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</si>
  <si>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</si>
  <si>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</si>
  <si>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</si>
  <si>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</si>
  <si>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</si>
  <si>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</si>
  <si>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</si>
  <si>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</si>
  <si>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</si>
  <si>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</si>
  <si>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</si>
  <si>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</si>
  <si>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</si>
  <si>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</si>
  <si>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</si>
  <si>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</si>
  <si>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</si>
  <si>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</si>
  <si>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</si>
  <si>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</si>
  <si>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</si>
  <si>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</si>
  <si>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</si>
  <si>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</si>
  <si>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</si>
  <si>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</si>
  <si>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</si>
  <si>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</si>
  <si>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</si>
  <si>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</si>
  <si>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</si>
  <si>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</si>
  <si>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</si>
  <si>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</si>
  <si>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</si>
  <si>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</si>
  <si>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</si>
  <si>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</si>
  <si>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</si>
  <si>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</si>
  <si>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</si>
  <si>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</si>
  <si>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</si>
  <si>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</si>
  <si>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</si>
  <si>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</si>
  <si>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</si>
  <si>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</si>
  <si>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</si>
  <si>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</si>
  <si>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</si>
  <si>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</si>
  <si>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</si>
  <si>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</si>
  <si>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</si>
  <si>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</si>
  <si>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</si>
  <si>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</si>
  <si>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</si>
  <si>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</si>
  <si>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</si>
  <si>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</si>
  <si>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</si>
  <si>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</si>
  <si>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</si>
  <si>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</si>
  <si>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</si>
  <si>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</si>
  <si>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</si>
  <si>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</si>
  <si>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</si>
  <si>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</si>
  <si>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</si>
  <si>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</si>
  <si>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</si>
  <si>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</si>
  <si>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</si>
  <si>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</si>
  <si>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</si>
  <si>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</si>
  <si>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</si>
  <si>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</si>
  <si>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</si>
  <si>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</si>
  <si>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</si>
  <si>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</si>
  <si>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</si>
  <si>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</si>
  <si>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</si>
  <si>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</si>
  <si>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</si>
  <si>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</si>
  <si>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</si>
  <si>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</si>
  <si>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</si>
  <si>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</si>
  <si>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</si>
  <si>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</si>
  <si>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</si>
  <si>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</si>
  <si>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</si>
  <si>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</si>
  <si>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</si>
  <si>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</si>
  <si>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</si>
  <si>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</si>
  <si>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</si>
  <si>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</si>
  <si>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</si>
  <si>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</si>
  <si>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</si>
  <si>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</si>
  <si>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</si>
  <si>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</si>
  <si>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</si>
  <si>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</si>
  <si>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</si>
  <si>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</si>
  <si>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</si>
  <si>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</si>
  <si>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</si>
  <si>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</si>
  <si>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</si>
  <si>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</si>
  <si>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</si>
  <si>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</si>
  <si>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</si>
  <si>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</si>
  <si>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</si>
  <si>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</si>
  <si>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</si>
  <si>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</si>
  <si>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</si>
  <si>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</si>
  <si>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</si>
  <si>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</si>
  <si>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</si>
  <si>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</si>
  <si>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</si>
  <si>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</si>
  <si>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</si>
  <si>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</si>
  <si>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</si>
  <si>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</si>
  <si>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</si>
  <si>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</si>
  <si>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</si>
  <si>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</si>
  <si>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</si>
  <si>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</si>
  <si>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</si>
  <si>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</si>
  <si>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</si>
  <si>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</si>
  <si>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</si>
  <si>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</si>
  <si>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</si>
  <si>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</si>
  <si>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</si>
  <si>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</si>
  <si>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</si>
  <si>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</si>
  <si>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</si>
  <si>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</si>
  <si>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</si>
  <si>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</si>
  <si>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</si>
  <si>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</si>
  <si>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</si>
  <si>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</si>
  <si>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</si>
  <si>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</si>
  <si>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</si>
  <si>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</si>
  <si>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</si>
  <si>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</si>
  <si>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</si>
  <si>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</si>
  <si>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</si>
  <si>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</si>
  <si>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</si>
  <si>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</si>
  <si>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</si>
  <si>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</si>
  <si>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</si>
  <si>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</si>
  <si>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</si>
  <si>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</si>
  <si>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</si>
  <si>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</si>
  <si>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</si>
  <si>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</si>
  <si>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</si>
  <si>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</si>
  <si>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</si>
  <si>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</si>
  <si>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</si>
  <si>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</si>
  <si>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</si>
  <si>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</si>
  <si>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</si>
  <si>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</si>
  <si>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</si>
  <si>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</si>
  <si>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</si>
  <si>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</si>
  <si>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</si>
  <si>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</si>
  <si>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</si>
  <si>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</si>
  <si>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</si>
  <si>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</si>
  <si>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</si>
  <si>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</si>
  <si>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</si>
  <si>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</si>
  <si>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</si>
  <si>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</si>
  <si>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</si>
  <si>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</si>
  <si>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</si>
  <si>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</si>
  <si>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</si>
  <si>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</si>
  <si>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</si>
  <si>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</si>
  <si>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</si>
  <si>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</si>
  <si>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</si>
  <si>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</si>
  <si>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</si>
  <si>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</si>
  <si>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</si>
  <si>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</si>
  <si>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</si>
  <si>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</si>
  <si>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</si>
  <si>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</si>
  <si>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</si>
  <si>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</si>
  <si>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</si>
  <si>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</si>
  <si>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</si>
  <si>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</si>
  <si>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</si>
  <si>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</si>
  <si>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</si>
  <si>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</si>
  <si>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</si>
  <si>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</si>
  <si>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</si>
  <si>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</si>
  <si>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</si>
  <si>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</si>
  <si>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</si>
  <si>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</si>
  <si>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</si>
  <si>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</si>
  <si>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</si>
  <si>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</si>
  <si>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</si>
  <si>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</si>
  <si>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</si>
  <si>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</si>
  <si>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</si>
  <si>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</si>
  <si>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</si>
  <si>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</si>
  <si>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</si>
  <si>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</si>
  <si>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</si>
  <si>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</si>
  <si>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</si>
  <si>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</si>
  <si>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</si>
  <si>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</si>
  <si>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</si>
  <si>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</si>
  <si>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</si>
  <si>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</si>
  <si>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</si>
  <si>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</si>
  <si>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</si>
  <si>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</si>
  <si>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</si>
  <si>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</si>
  <si>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</si>
  <si>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</si>
  <si>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</si>
  <si>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</si>
  <si>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</si>
  <si>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</si>
  <si>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</si>
  <si>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</si>
  <si>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</si>
  <si>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</si>
  <si>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</si>
  <si>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</si>
  <si>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</si>
  <si>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</si>
  <si>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</si>
  <si>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</si>
  <si>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</si>
  <si>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</si>
  <si>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</si>
  <si>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</si>
  <si>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</si>
  <si>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</si>
  <si>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</si>
  <si>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</si>
  <si>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</si>
  <si>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</si>
  <si>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</si>
  <si>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</si>
  <si>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</si>
  <si>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</si>
  <si>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</si>
  <si>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</si>
  <si>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</si>
  <si>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</si>
  <si>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</si>
  <si>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</si>
  <si>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</si>
  <si>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</si>
  <si>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</si>
  <si>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</si>
  <si>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</si>
  <si>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</si>
  <si>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</si>
  <si>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</si>
  <si>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</si>
  <si>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</si>
  <si>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</si>
  <si>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</si>
  <si>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</si>
  <si>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</si>
  <si>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</si>
  <si>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</si>
  <si>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</si>
  <si>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</si>
  <si>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</si>
  <si>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</si>
  <si>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</si>
  <si>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</si>
  <si>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</si>
  <si>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</si>
  <si>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</si>
  <si>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</si>
  <si>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</si>
  <si>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</si>
  <si>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</si>
  <si>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</si>
  <si>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</si>
  <si>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</si>
  <si>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</si>
  <si>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</si>
  <si>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</si>
  <si>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</si>
  <si>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</si>
  <si>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</si>
  <si>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</si>
  <si>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</si>
  <si>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</si>
  <si>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</si>
  <si>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</si>
  <si>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</si>
  <si>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</si>
  <si>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</si>
  <si>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</si>
  <si>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</si>
  <si>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</si>
  <si>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</si>
  <si>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</si>
  <si>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</si>
  <si>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</si>
  <si>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</si>
  <si>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</si>
  <si>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</si>
  <si>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</si>
  <si>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</si>
  <si>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</si>
  <si>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</si>
  <si>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</si>
  <si>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</si>
  <si>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</si>
  <si>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</si>
  <si>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</si>
  <si>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</si>
  <si>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</si>
  <si>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</si>
  <si>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</si>
  <si>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</si>
  <si>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</si>
  <si>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</si>
  <si>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</si>
  <si>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</si>
  <si>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</si>
  <si>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</si>
  <si>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</si>
  <si>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</si>
  <si>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</si>
  <si>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</si>
  <si>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</si>
  <si>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</si>
  <si>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</si>
  <si>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</si>
  <si>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</si>
  <si>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</si>
  <si>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</si>
  <si>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</si>
  <si>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</si>
  <si>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</si>
  <si>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</si>
  <si>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</si>
  <si>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</si>
  <si>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</si>
  <si>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</si>
  <si>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</si>
  <si>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</si>
  <si>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</si>
  <si>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</si>
  <si>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</si>
  <si>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</si>
  <si>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</si>
  <si>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</si>
  <si>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</si>
  <si>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</si>
  <si>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</si>
  <si>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</si>
  <si>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</si>
  <si>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</si>
  <si>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</si>
  <si>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</si>
  <si>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</si>
  <si>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</si>
  <si>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</si>
  <si>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</si>
  <si>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</si>
  <si>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</si>
  <si>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</si>
  <si>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</si>
  <si>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</si>
  <si>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</si>
  <si>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</si>
  <si>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</si>
  <si>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</si>
  <si>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</si>
  <si>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</si>
  <si>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</si>
  <si>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</si>
  <si>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</si>
  <si>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</si>
  <si>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</si>
  <si>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</si>
  <si>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</si>
  <si>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</si>
  <si>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</si>
  <si>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</si>
  <si>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</si>
  <si>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</si>
  <si>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</si>
  <si>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</si>
  <si>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</si>
  <si>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</si>
  <si>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</si>
  <si>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</si>
  <si>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</si>
  <si>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</si>
  <si>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</si>
  <si>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</si>
  <si>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</si>
  <si>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</si>
  <si>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</si>
  <si>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</si>
  <si>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</si>
  <si>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</si>
  <si>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</si>
  <si>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</si>
  <si>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</si>
  <si>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</si>
  <si>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</si>
  <si>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</si>
  <si>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</si>
  <si>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</si>
  <si>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</si>
  <si>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</si>
  <si>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</si>
  <si>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</si>
  <si>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</si>
  <si>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</si>
  <si>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</si>
  <si>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</si>
  <si>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</si>
  <si>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</si>
  <si>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</si>
  <si>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</si>
  <si>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</si>
  <si>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</si>
  <si>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</si>
  <si>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</si>
  <si>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</si>
  <si>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</si>
  <si>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</si>
  <si>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</si>
  <si>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</si>
  <si>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</si>
  <si>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</si>
  <si>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</si>
  <si>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</si>
  <si>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</si>
  <si>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</si>
  <si>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</si>
  <si>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</si>
  <si>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</si>
  <si>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</si>
  <si>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</si>
  <si>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</si>
  <si>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</si>
  <si>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</si>
  <si>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</si>
  <si>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</si>
  <si>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</si>
  <si>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</si>
  <si>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</si>
  <si>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</si>
  <si>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</si>
  <si>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</si>
  <si>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</si>
  <si>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</si>
  <si>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</si>
  <si>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</si>
  <si>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</si>
  <si>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</si>
  <si>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</si>
  <si>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</si>
  <si>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</si>
  <si>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</si>
  <si>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</si>
  <si>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</si>
  <si>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</si>
  <si>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</si>
  <si>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</si>
  <si>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</si>
  <si>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</si>
  <si>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</si>
  <si>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</si>
  <si>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</si>
  <si>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</si>
  <si>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</si>
  <si>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</si>
  <si>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</si>
  <si>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</si>
  <si>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</si>
  <si>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</si>
  <si>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</si>
  <si>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</si>
  <si>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</si>
  <si>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</si>
  <si>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</si>
  <si>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</si>
  <si>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</si>
  <si>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</si>
  <si>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</si>
  <si>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</si>
  <si>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</si>
  <si>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</si>
  <si>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</si>
  <si>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</si>
  <si>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</si>
  <si>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</si>
  <si>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</si>
  <si>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</si>
  <si>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</si>
  <si>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</si>
  <si>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</si>
  <si>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</si>
  <si>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</si>
  <si>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</si>
  <si>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</si>
  <si>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</si>
  <si>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</si>
  <si>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</si>
  <si>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</si>
  <si>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</si>
  <si>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</si>
  <si>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</si>
  <si>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</si>
  <si>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</si>
  <si>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</si>
  <si>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</si>
  <si>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</si>
  <si>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</si>
  <si>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</si>
  <si>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</si>
  <si>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</si>
  <si>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</si>
  <si>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</si>
  <si>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</si>
  <si>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</si>
  <si>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</si>
  <si>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</si>
  <si>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</si>
  <si>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</si>
  <si>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</si>
  <si>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</si>
  <si>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</si>
  <si>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</si>
  <si>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</si>
  <si>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</si>
  <si>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</si>
  <si>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</si>
  <si>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</si>
  <si>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</si>
  <si>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</si>
  <si>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</si>
  <si>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</si>
  <si>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</si>
  <si>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</si>
  <si>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</si>
  <si>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</si>
  <si>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</si>
  <si>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</si>
  <si>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</si>
  <si>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</si>
  <si>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</si>
  <si>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</si>
  <si>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</si>
  <si>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</si>
  <si>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</si>
  <si>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</si>
  <si>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</si>
  <si>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</si>
  <si>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</si>
  <si>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</si>
  <si>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</si>
  <si>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</si>
  <si>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</si>
  <si>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</si>
  <si>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</si>
  <si>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</si>
  <si>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</si>
  <si>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</si>
  <si>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</si>
  <si>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</si>
  <si>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</si>
  <si>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</si>
  <si>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</si>
  <si>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</si>
  <si>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</si>
  <si>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</si>
  <si>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</si>
  <si>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</si>
  <si>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</si>
  <si>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</si>
  <si>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</si>
  <si>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</si>
  <si>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</si>
  <si>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</si>
  <si>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</si>
  <si>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</si>
  <si>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</si>
  <si>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</si>
  <si>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</si>
  <si>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</si>
  <si>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</si>
  <si>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</si>
  <si>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</si>
  <si>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</si>
  <si>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</si>
  <si>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</si>
  <si>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</si>
  <si>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</si>
  <si>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</si>
  <si>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</si>
  <si>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</si>
  <si>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</si>
  <si>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</si>
  <si>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</si>
  <si>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</si>
  <si>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</si>
  <si>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</si>
  <si>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</si>
  <si>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</si>
  <si>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</si>
  <si>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</si>
  <si>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</si>
  <si>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</si>
  <si>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</si>
  <si>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</si>
  <si>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</si>
  <si>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</si>
  <si>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</si>
  <si>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</si>
  <si>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</si>
  <si>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</si>
  <si>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</si>
  <si>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</si>
  <si>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</si>
  <si>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</si>
  <si>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</si>
  <si>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</si>
  <si>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</si>
  <si>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</si>
  <si>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</si>
  <si>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</si>
  <si>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</si>
  <si>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</si>
  <si>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</si>
  <si>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</si>
  <si>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</si>
  <si>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</si>
  <si>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</si>
  <si>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</si>
  <si>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</si>
  <si>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</si>
  <si>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</si>
  <si>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</si>
  <si>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</si>
  <si>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</si>
  <si>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</si>
  <si>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</si>
  <si>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</si>
  <si>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</si>
  <si>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</si>
  <si>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</si>
  <si>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</si>
  <si>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</si>
  <si>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</si>
  <si>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</si>
  <si>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</si>
  <si>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</si>
  <si>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</si>
  <si>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</si>
  <si>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</si>
  <si>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</si>
  <si>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</si>
  <si>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</si>
  <si>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</si>
  <si>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</si>
  <si>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</si>
  <si>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</si>
  <si>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</si>
  <si>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</si>
  <si>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</si>
  <si>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</si>
  <si>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</si>
  <si>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</si>
  <si>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</si>
  <si>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</si>
  <si>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</si>
  <si>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</si>
  <si>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</si>
  <si>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</si>
  <si>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</si>
  <si>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</si>
  <si>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</si>
  <si>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</si>
  <si>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</si>
  <si>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</si>
  <si>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</si>
  <si>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</si>
  <si>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</si>
  <si>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</si>
  <si>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</si>
  <si>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</si>
  <si>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</si>
  <si>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</si>
  <si>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</si>
  <si>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</si>
  <si>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</si>
  <si>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</si>
  <si>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</si>
  <si>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</si>
  <si>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</si>
  <si>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</si>
  <si>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</si>
  <si>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</si>
  <si>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</si>
  <si>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</si>
  <si>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</si>
  <si>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</si>
  <si>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</si>
  <si>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</si>
  <si>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</si>
  <si>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</si>
  <si>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</si>
  <si>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</si>
  <si>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</si>
  <si>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</si>
  <si>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</si>
  <si>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</si>
  <si>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</si>
  <si>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</si>
  <si>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</si>
  <si>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</si>
  <si>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</si>
  <si>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</si>
  <si>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</si>
  <si>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</si>
  <si>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</si>
  <si>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</si>
  <si>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</si>
  <si>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</si>
  <si>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</si>
  <si>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</si>
  <si>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</si>
  <si>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</si>
  <si>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</si>
  <si>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</si>
  <si>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</si>
  <si>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</si>
  <si>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</si>
  <si>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</si>
  <si>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</si>
  <si>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</si>
  <si>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</si>
  <si>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</si>
  <si>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</si>
  <si>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</si>
  <si>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</si>
  <si>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</si>
  <si>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</si>
  <si>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</si>
  <si>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</si>
  <si>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</si>
  <si>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</si>
  <si>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</si>
  <si>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</si>
  <si>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</si>
  <si>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</si>
  <si>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</si>
  <si>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</si>
  <si>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</si>
  <si>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</si>
  <si>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</si>
  <si>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</si>
  <si>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</si>
  <si>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</si>
  <si>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</si>
  <si>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</si>
  <si>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</si>
  <si>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</si>
  <si>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</si>
  <si>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</si>
  <si>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</si>
  <si>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</si>
  <si>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</si>
  <si>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</si>
  <si>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</si>
  <si>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</si>
  <si>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</si>
  <si>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</si>
  <si>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</si>
  <si>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</si>
  <si>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</si>
  <si>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</si>
  <si>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</si>
  <si>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</si>
  <si>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</si>
  <si>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</si>
  <si>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</si>
  <si>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</si>
  <si>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</si>
  <si>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</si>
  <si>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</si>
  <si>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</si>
  <si>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</si>
  <si>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</si>
  <si>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</si>
  <si>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</si>
  <si>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</si>
  <si>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</si>
  <si>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</si>
  <si>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</si>
  <si>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</si>
  <si>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</si>
  <si>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</si>
  <si>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</si>
  <si>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</si>
  <si>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</si>
  <si>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</si>
  <si>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</si>
  <si>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</si>
  <si>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</si>
  <si>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</si>
  <si>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</si>
  <si>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</si>
  <si>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</si>
  <si>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</si>
  <si>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</si>
  <si>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</si>
  <si>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</si>
  <si>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</si>
  <si>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</si>
  <si>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</si>
  <si>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</si>
  <si>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</si>
  <si>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</si>
  <si>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</si>
  <si>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</si>
  <si>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</si>
  <si>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</si>
  <si>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</si>
  <si>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</si>
  <si>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</si>
  <si>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</si>
  <si>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</si>
  <si>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</si>
  <si>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</si>
  <si>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</si>
  <si>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</si>
  <si>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</si>
  <si>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</si>
  <si>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</si>
  <si>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</si>
  <si>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</si>
  <si>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</si>
  <si>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</si>
  <si>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</si>
  <si>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</si>
  <si>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</si>
  <si>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</si>
  <si>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</si>
  <si>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</si>
  <si>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</si>
  <si>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</si>
  <si>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</si>
  <si>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</si>
  <si>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</si>
  <si>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</si>
  <si>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</si>
  <si>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</si>
  <si>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</si>
  <si>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</si>
  <si>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</si>
  <si>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</si>
  <si>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</si>
  <si>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</si>
  <si>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</si>
  <si>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</si>
  <si>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</si>
  <si>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</si>
  <si>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</si>
  <si>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</si>
  <si>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</si>
  <si>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</si>
  <si>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</si>
  <si>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</si>
  <si>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</si>
  <si>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</si>
  <si>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</si>
  <si>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</si>
  <si>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</si>
  <si>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</si>
  <si>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</si>
  <si>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</si>
  <si>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</si>
  <si>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</si>
  <si>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</si>
  <si>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</si>
  <si>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</si>
  <si>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</si>
  <si>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</si>
  <si>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</si>
  <si>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</si>
  <si>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</si>
  <si>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</si>
  <si>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</si>
  <si>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</si>
  <si>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</si>
  <si>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</si>
  <si>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</si>
  <si>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</si>
  <si>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</si>
  <si>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</si>
  <si>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</si>
  <si>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</si>
  <si>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</si>
  <si>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</si>
  <si>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</si>
  <si>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</si>
  <si>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</si>
  <si>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</si>
  <si>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</si>
  <si>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</si>
  <si>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</si>
  <si>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</si>
  <si>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</si>
  <si>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</si>
  <si>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</si>
  <si>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</si>
  <si>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</si>
  <si>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</si>
  <si>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</si>
  <si>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</si>
  <si>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</si>
  <si>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</si>
  <si>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</si>
  <si>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</si>
  <si>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</si>
  <si>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</si>
  <si>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</si>
  <si>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</si>
  <si>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</si>
  <si>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</si>
  <si>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</si>
  <si>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</si>
  <si>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</si>
  <si>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</si>
  <si>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</si>
  <si>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</si>
  <si>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</si>
  <si>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</si>
  <si>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</si>
  <si>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</si>
  <si>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</si>
  <si>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</si>
  <si>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</si>
  <si>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</si>
  <si>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</si>
  <si>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</si>
  <si>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</si>
  <si>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</si>
  <si>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</si>
  <si>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</si>
  <si>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</si>
  <si>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</si>
  <si>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</si>
  <si>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</si>
  <si>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</si>
  <si>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</si>
  <si>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</si>
  <si>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</si>
  <si>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</si>
  <si>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</si>
  <si>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</si>
  <si>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</si>
  <si>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</si>
  <si>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</si>
  <si>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</si>
  <si>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</si>
  <si>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</si>
  <si>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</si>
  <si>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</si>
  <si>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</si>
  <si>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</si>
  <si>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</si>
  <si>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</si>
  <si>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</si>
  <si>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</si>
  <si>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</si>
  <si>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</si>
  <si>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</si>
  <si>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</si>
  <si>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</si>
  <si>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</si>
  <si>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</si>
  <si>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</si>
  <si>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</si>
  <si>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</si>
  <si>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</si>
  <si>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</si>
  <si>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</si>
  <si>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</si>
  <si>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</si>
  <si>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</si>
  <si>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</si>
  <si>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</si>
  <si>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</si>
  <si>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</si>
  <si>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</si>
  <si>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</si>
  <si>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</si>
  <si>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</si>
  <si>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</si>
  <si>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</si>
  <si>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</si>
  <si>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</si>
  <si>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</si>
  <si>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</si>
  <si>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</si>
  <si>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</si>
  <si>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</si>
  <si>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</si>
  <si>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</si>
  <si>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</si>
  <si>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</si>
  <si>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</si>
  <si>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</si>
  <si>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</si>
  <si>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</si>
  <si>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</si>
  <si>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</si>
  <si>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</si>
  <si>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</si>
  <si>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</si>
  <si>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</si>
  <si>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</si>
  <si>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</si>
  <si>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</si>
  <si>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</si>
  <si>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</si>
  <si>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</si>
  <si>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</si>
  <si>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</si>
  <si>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</si>
  <si>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</si>
  <si>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</si>
  <si>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</si>
  <si>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</si>
  <si>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</si>
  <si>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</si>
  <si>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</si>
  <si>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</si>
  <si>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</si>
  <si>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</si>
  <si>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</si>
  <si>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</si>
  <si>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</si>
  <si>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</si>
  <si>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</si>
  <si>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</si>
  <si>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</si>
  <si>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</si>
  <si>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</si>
  <si>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</si>
  <si>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</si>
  <si>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</si>
  <si>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</si>
  <si>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</si>
  <si>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</si>
  <si>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</si>
  <si>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</si>
  <si>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</si>
  <si>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</si>
  <si>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</si>
  <si>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</si>
  <si>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</si>
  <si>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</si>
  <si>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</si>
  <si>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</si>
  <si>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</si>
  <si>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</si>
  <si>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</si>
  <si>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</si>
  <si>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</si>
  <si>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</si>
  <si>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</si>
  <si>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</si>
  <si>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</si>
  <si>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</si>
  <si>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</si>
  <si>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</si>
  <si>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</si>
  <si>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</si>
  <si>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</si>
  <si>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</si>
  <si>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</si>
  <si>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</si>
  <si>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</si>
  <si>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</si>
  <si>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</si>
  <si>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</si>
  <si>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</si>
  <si>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</si>
  <si>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</si>
  <si>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</si>
  <si>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</si>
  <si>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</si>
  <si>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</si>
  <si>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</si>
  <si>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</si>
  <si>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</si>
  <si>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</si>
  <si>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</si>
  <si>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</si>
  <si>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</si>
  <si>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</si>
  <si>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</si>
  <si>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</si>
  <si>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</si>
  <si>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</si>
  <si>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</si>
  <si>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</si>
  <si>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</si>
  <si>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</si>
  <si>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</si>
  <si>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</si>
  <si>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</si>
  <si>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</si>
  <si>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</si>
  <si>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</si>
  <si>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</si>
  <si>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</si>
  <si>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</si>
  <si>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</si>
  <si>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</si>
  <si>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</si>
  <si>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</si>
  <si>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</si>
  <si>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</si>
  <si>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</si>
  <si>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</si>
  <si>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</si>
  <si>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</si>
  <si>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</si>
  <si>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</si>
  <si>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</si>
  <si>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</si>
  <si>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</si>
  <si>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</si>
  <si>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</si>
  <si>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</si>
  <si>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</si>
  <si>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</si>
  <si>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</si>
  <si>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</si>
  <si>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</si>
  <si>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</si>
  <si>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</si>
  <si>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</si>
  <si>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</si>
  <si>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</si>
  <si>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</si>
  <si>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</si>
  <si>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</si>
  <si>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</si>
  <si>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</si>
  <si>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</si>
  <si>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</si>
  <si>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</si>
  <si>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</si>
  <si>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</si>
  <si>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</si>
  <si>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</si>
  <si>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</si>
  <si>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</si>
  <si>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</si>
  <si>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</si>
  <si>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</si>
  <si>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</si>
  <si>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</si>
  <si>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</si>
  <si>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</si>
  <si>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</si>
  <si>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</si>
  <si>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</si>
  <si>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</si>
  <si>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</si>
  <si>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</si>
  <si>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</si>
  <si>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</si>
  <si>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</si>
  <si>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</si>
  <si>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</si>
  <si>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</si>
  <si>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</si>
  <si>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</si>
  <si>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</si>
  <si>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</si>
  <si>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</si>
  <si>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</si>
  <si>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</si>
  <si>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</si>
  <si>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</si>
  <si>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</si>
  <si>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</si>
  <si>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</si>
  <si>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</si>
  <si>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</si>
  <si>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</si>
  <si>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</si>
  <si>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</si>
  <si>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</si>
  <si>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</si>
  <si>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</si>
  <si>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</si>
  <si>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</si>
  <si>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</si>
  <si>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</si>
  <si>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</si>
  <si>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</si>
  <si>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</si>
  <si>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</si>
  <si>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</si>
  <si>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</si>
  <si>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</si>
  <si>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</si>
  <si>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</si>
  <si>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</si>
  <si>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</si>
  <si>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</si>
  <si>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</si>
  <si>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</si>
  <si>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</si>
  <si>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</si>
  <si>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</si>
  <si>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</si>
  <si>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</si>
  <si>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</si>
  <si>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</si>
  <si>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</si>
  <si>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</si>
  <si>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</si>
  <si>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</si>
  <si>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</si>
  <si>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</si>
  <si>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</si>
  <si>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</si>
  <si>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</si>
  <si>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</si>
  <si>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</si>
  <si>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</si>
  <si>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</si>
  <si>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</si>
  <si>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</si>
  <si>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</si>
  <si>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</si>
  <si>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</si>
  <si>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</si>
  <si>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</si>
  <si>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</si>
  <si>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</si>
  <si>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</si>
  <si>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</si>
  <si>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</si>
  <si>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</si>
  <si>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</si>
  <si>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</si>
  <si>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</si>
  <si>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</si>
  <si>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</si>
  <si>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</si>
  <si>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</si>
  <si>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</si>
  <si>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</si>
  <si>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</si>
  <si>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</si>
  <si>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</si>
  <si>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</si>
  <si>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</si>
  <si>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</si>
  <si>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</si>
  <si>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</si>
  <si>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</si>
  <si>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</si>
  <si>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</si>
  <si>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</si>
  <si>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</si>
  <si>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</si>
  <si>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</si>
  <si>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</si>
  <si>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</si>
  <si>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</si>
  <si>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</si>
  <si>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</si>
  <si>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</si>
  <si>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</si>
  <si>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</si>
  <si>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</si>
  <si>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</si>
  <si>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</si>
  <si>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</si>
  <si>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</si>
  <si>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</si>
  <si>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</si>
  <si>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</si>
  <si>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</si>
  <si>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</si>
  <si>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</si>
  <si>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</si>
  <si>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</si>
  <si>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</si>
  <si>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</si>
  <si>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</si>
  <si>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</si>
  <si>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</si>
  <si>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</si>
  <si>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</si>
  <si>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</si>
  <si>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</si>
  <si>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</si>
  <si>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</si>
  <si>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</si>
  <si>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</si>
  <si>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</si>
  <si>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</si>
  <si>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</si>
  <si>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</si>
  <si>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</si>
  <si>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</si>
  <si>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</si>
  <si>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</si>
  <si>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</si>
  <si>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</si>
  <si>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</si>
  <si>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</si>
  <si>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</si>
  <si>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</si>
  <si>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</si>
  <si>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</si>
  <si>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</si>
  <si>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</si>
  <si>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</si>
  <si>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</si>
  <si>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</si>
  <si>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</si>
  <si>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</si>
  <si>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</si>
  <si>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</si>
  <si>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</si>
  <si>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</si>
  <si>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</si>
  <si>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</si>
  <si>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</si>
  <si>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</si>
  <si>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</si>
  <si>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</si>
  <si>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</si>
  <si>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</si>
  <si>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</si>
  <si>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</si>
  <si>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</si>
  <si>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</si>
  <si>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</si>
  <si>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</si>
  <si>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</si>
  <si>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</si>
  <si>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</si>
  <si>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</si>
  <si>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</si>
  <si>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</si>
  <si>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</si>
  <si>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</si>
  <si>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</si>
  <si>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</si>
  <si>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</si>
  <si>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</si>
  <si>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</si>
  <si>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</si>
  <si>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</si>
  <si>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</si>
  <si>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</si>
  <si>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</si>
  <si>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</si>
  <si>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</si>
  <si>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</si>
  <si>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</si>
  <si>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</si>
  <si>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</si>
  <si>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</si>
  <si>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</si>
  <si>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</si>
  <si>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</si>
  <si>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</si>
  <si>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</si>
  <si>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</si>
  <si>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</si>
  <si>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</si>
  <si>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</si>
  <si>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</si>
  <si>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</si>
  <si>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</si>
  <si>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</si>
  <si>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</si>
  <si>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</si>
  <si>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</si>
  <si>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</si>
  <si>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</si>
  <si>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</si>
  <si>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</si>
  <si>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</si>
  <si>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</si>
  <si>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</si>
  <si>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</si>
  <si>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</si>
  <si>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</si>
  <si>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</si>
  <si>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</si>
  <si>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</si>
  <si>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</si>
  <si>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</si>
  <si>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</si>
  <si>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</si>
  <si>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</si>
  <si>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</si>
  <si>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</si>
  <si>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</si>
  <si>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</si>
  <si>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</si>
  <si>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</si>
  <si>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</si>
  <si>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</si>
  <si>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</si>
  <si>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</si>
  <si>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</si>
  <si>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</si>
  <si>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</si>
  <si>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</si>
  <si>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</si>
  <si>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</si>
  <si>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</si>
  <si>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</si>
  <si>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</si>
  <si>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</si>
  <si>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</si>
  <si>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</si>
  <si>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</si>
  <si>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</si>
  <si>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</si>
  <si>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</si>
  <si>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</si>
  <si>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</si>
  <si>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</si>
  <si>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</si>
  <si>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</si>
  <si>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</si>
  <si>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</si>
  <si>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</si>
  <si>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</si>
  <si>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</si>
  <si>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</si>
  <si>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</si>
  <si>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</si>
  <si>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</si>
  <si>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</si>
  <si>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</si>
  <si>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</si>
  <si>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</si>
  <si>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</si>
  <si>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</si>
  <si>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</si>
  <si>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</si>
  <si>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</si>
  <si>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</si>
  <si>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</si>
  <si>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</si>
  <si>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</si>
  <si>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</si>
  <si>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</si>
  <si>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</si>
  <si>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</si>
  <si>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</si>
  <si>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</si>
  <si>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</si>
  <si>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</si>
  <si>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</si>
  <si>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</si>
  <si>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</si>
  <si>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</si>
  <si>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</si>
  <si>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</si>
  <si>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</si>
  <si>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</si>
  <si>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</si>
  <si>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</si>
  <si>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</si>
  <si>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</si>
  <si>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</si>
  <si>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</si>
  <si>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</si>
  <si>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</si>
  <si>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</si>
  <si>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</si>
  <si>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</si>
  <si>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</si>
  <si>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</si>
  <si>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</si>
  <si>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</si>
  <si>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</si>
  <si>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</si>
  <si>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</si>
  <si>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</si>
  <si>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</si>
  <si>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</si>
  <si>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</si>
  <si>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</si>
  <si>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</si>
  <si>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</si>
  <si>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</si>
  <si>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</si>
  <si>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</si>
  <si>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</si>
  <si>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</si>
  <si>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</si>
  <si>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</si>
  <si>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</si>
  <si>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</si>
  <si>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</si>
  <si>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</si>
  <si>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</si>
  <si>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</si>
  <si>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</si>
  <si>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</si>
  <si>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</si>
  <si>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</si>
  <si>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</si>
  <si>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</si>
  <si>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</si>
  <si>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</si>
  <si>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</si>
  <si>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</si>
  <si>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</si>
  <si>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</si>
  <si>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</si>
  <si>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</si>
  <si>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</si>
  <si>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</si>
  <si>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</si>
  <si>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</si>
  <si>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</si>
  <si>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</si>
  <si>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</si>
  <si>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</si>
  <si>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</si>
  <si>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</si>
  <si>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</si>
  <si>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</si>
  <si>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</si>
  <si>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</si>
  <si>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</si>
  <si>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</si>
  <si>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</si>
  <si>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</si>
  <si>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</si>
  <si>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</si>
  <si>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</si>
  <si>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</si>
  <si>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</si>
  <si>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</si>
  <si>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</si>
  <si>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</si>
  <si>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</si>
  <si>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</si>
  <si>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</si>
  <si>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</si>
  <si>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</si>
  <si>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</si>
  <si>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</si>
  <si>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</si>
  <si>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</si>
  <si>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</si>
  <si>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</si>
  <si>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</si>
  <si>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</si>
  <si>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</si>
  <si>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</si>
  <si>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</si>
  <si>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</si>
  <si>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</si>
  <si>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</si>
  <si>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</si>
  <si>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</si>
  <si>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</si>
  <si>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</si>
  <si>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</si>
  <si>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</si>
  <si>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</si>
  <si>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</si>
  <si>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</si>
  <si>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</si>
  <si>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</si>
  <si>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</si>
  <si>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</si>
  <si>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</si>
  <si>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</si>
  <si>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</si>
  <si>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</si>
  <si>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</si>
  <si>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</si>
  <si>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</si>
  <si>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</si>
  <si>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</si>
  <si>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</si>
  <si>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</si>
  <si>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</si>
  <si>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</si>
  <si>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</si>
  <si>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</si>
  <si>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</si>
  <si>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</si>
  <si>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</si>
  <si>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</si>
  <si>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</si>
  <si>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</si>
  <si>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</si>
  <si>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</si>
  <si>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</si>
  <si>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</si>
  <si>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</si>
  <si>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</si>
  <si>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</si>
  <si>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</si>
  <si>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</si>
  <si>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</si>
  <si>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</si>
  <si>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</si>
  <si>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</si>
  <si>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</si>
  <si>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</si>
  <si>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</si>
  <si>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</si>
  <si>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</si>
  <si>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</si>
  <si>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</si>
  <si>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</si>
  <si>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</si>
  <si>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</si>
  <si>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</si>
  <si>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</si>
  <si>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</si>
  <si>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</si>
  <si>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</si>
  <si>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</si>
  <si>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</si>
  <si>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</si>
  <si>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</si>
  <si>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</si>
  <si>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</si>
  <si>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</si>
  <si>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</si>
  <si>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</si>
  <si>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</si>
  <si>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</si>
  <si>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</si>
  <si>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</si>
  <si>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</si>
  <si>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</si>
  <si>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</si>
  <si>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</si>
  <si>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</si>
  <si>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</si>
  <si>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</si>
  <si>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</si>
  <si>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</si>
  <si>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</si>
  <si>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</si>
  <si>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</si>
  <si>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</si>
  <si>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</si>
  <si>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</si>
  <si>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</si>
  <si>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</si>
  <si>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</si>
  <si>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</si>
  <si>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</si>
  <si>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</si>
  <si>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</si>
  <si>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</si>
  <si>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</si>
  <si>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</si>
  <si>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</si>
  <si>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</si>
  <si>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</si>
  <si>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</si>
  <si>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</si>
  <si>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</si>
  <si>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</si>
  <si>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</si>
  <si>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</si>
  <si>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</si>
  <si>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</si>
  <si>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</si>
  <si>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</si>
  <si>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</si>
  <si>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</si>
  <si>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</si>
  <si>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</si>
  <si>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</si>
  <si>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</si>
  <si>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</si>
  <si>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</si>
  <si>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</si>
  <si>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</si>
  <si>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</si>
  <si>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</si>
  <si>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</si>
  <si>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</si>
  <si>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</si>
  <si>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</si>
  <si>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</si>
  <si>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</si>
  <si>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</si>
  <si>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</si>
  <si>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</si>
  <si>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</si>
  <si>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</si>
  <si>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</si>
  <si>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</si>
  <si>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</si>
  <si>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</si>
  <si>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</si>
  <si>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</si>
  <si>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</si>
  <si>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</si>
  <si>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</si>
  <si>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</si>
  <si>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</si>
  <si>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</si>
  <si>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</si>
  <si>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</si>
  <si>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</si>
  <si>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</si>
  <si>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</si>
  <si>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</si>
  <si>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</si>
  <si>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</si>
  <si>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</si>
  <si>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</si>
  <si>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</si>
  <si>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</si>
  <si>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</si>
  <si>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</si>
  <si>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</si>
  <si>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</si>
  <si>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</si>
  <si>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</si>
  <si>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</si>
  <si>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</si>
  <si>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</si>
  <si>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</si>
  <si>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</si>
  <si>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</si>
  <si>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</si>
  <si>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</si>
  <si>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</si>
  <si>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</si>
  <si>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</si>
  <si>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</si>
  <si>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</si>
  <si>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</si>
  <si>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</si>
  <si>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</si>
  <si>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</si>
  <si>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</si>
  <si>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</si>
  <si>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</si>
  <si>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</si>
  <si>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</si>
  <si>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</si>
  <si>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</si>
  <si>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</si>
  <si>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</si>
  <si>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</si>
  <si>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</si>
  <si>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</si>
  <si>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</si>
  <si>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</si>
  <si>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</si>
  <si>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</si>
  <si>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</si>
  <si>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</si>
  <si>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</si>
  <si>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</si>
  <si>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</si>
  <si>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</si>
  <si>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</si>
  <si>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</si>
  <si>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</si>
  <si>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</si>
  <si>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</si>
  <si>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</si>
  <si>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</si>
  <si>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</si>
  <si>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</si>
  <si>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</si>
  <si>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</si>
  <si>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</si>
  <si>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</si>
  <si>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</si>
  <si>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</si>
  <si>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</si>
  <si>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</si>
  <si>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</si>
  <si>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</si>
  <si>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</si>
  <si>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</si>
  <si>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</si>
  <si>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</si>
  <si>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</si>
  <si>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</si>
  <si>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</si>
  <si>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</si>
  <si>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</si>
  <si>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</si>
  <si>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</si>
  <si>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</si>
  <si>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</si>
  <si>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</si>
  <si>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</si>
  <si>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</si>
  <si>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</si>
  <si>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</si>
  <si>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</si>
  <si>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</si>
  <si>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</si>
  <si>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</si>
  <si>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</si>
  <si>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</si>
  <si>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</si>
  <si>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</si>
  <si>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</si>
  <si>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</si>
  <si>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</si>
  <si>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</si>
  <si>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</si>
  <si>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</si>
  <si>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</si>
  <si>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</si>
  <si>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</si>
  <si>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</si>
  <si>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</si>
  <si>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</si>
  <si>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</si>
  <si>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</si>
  <si>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</si>
  <si>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</si>
  <si>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</si>
  <si>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</si>
  <si>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</si>
  <si>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</si>
  <si>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</si>
  <si>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</si>
  <si>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</si>
  <si>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</si>
  <si>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</si>
  <si>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</si>
  <si>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</si>
  <si>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</si>
  <si>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</si>
  <si>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</si>
  <si>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</si>
  <si>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</si>
  <si>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</si>
  <si>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</si>
  <si>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</si>
  <si>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</si>
  <si>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</si>
  <si>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</si>
  <si>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</si>
  <si>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</si>
  <si>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</si>
  <si>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</si>
  <si>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</si>
  <si>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</si>
  <si>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</si>
  <si>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</si>
  <si>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</si>
  <si>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</si>
  <si>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</si>
  <si>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</si>
  <si>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</si>
  <si>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</si>
  <si>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</si>
  <si>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</si>
  <si>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</si>
  <si>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</si>
  <si>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</si>
  <si>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</si>
  <si>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</si>
  <si>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</si>
  <si>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</si>
  <si>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</si>
  <si>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</si>
  <si>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</si>
  <si>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</si>
  <si>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</si>
  <si>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</si>
  <si>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</si>
  <si>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</si>
  <si>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</si>
  <si>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</si>
  <si>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</si>
  <si>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</si>
  <si>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</si>
  <si>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</si>
  <si>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</si>
  <si>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</si>
  <si>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</si>
  <si>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</si>
  <si>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</si>
  <si>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</si>
  <si>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</si>
  <si>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</si>
  <si>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</si>
  <si>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</si>
  <si>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</si>
  <si>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</si>
  <si>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</si>
  <si>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</si>
  <si>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</si>
  <si>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</si>
  <si>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</si>
  <si>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</si>
  <si>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</si>
  <si>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</si>
  <si>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</si>
  <si>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</si>
  <si>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</si>
  <si>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</si>
  <si>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</si>
  <si>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</si>
  <si>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</si>
  <si>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</si>
  <si>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</si>
  <si>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</si>
  <si>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</si>
  <si>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</si>
  <si>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</si>
  <si>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</si>
  <si>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</si>
  <si>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</si>
  <si>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</si>
  <si>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</si>
  <si>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</si>
  <si>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</si>
  <si>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</si>
  <si>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</si>
  <si>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</si>
  <si>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</si>
  <si>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</si>
  <si>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</si>
  <si>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</si>
  <si>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</si>
  <si>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</si>
  <si>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</si>
  <si>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</si>
  <si>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</si>
  <si>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</si>
  <si>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</si>
  <si>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</si>
  <si>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</si>
  <si>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</si>
  <si>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</si>
  <si>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</si>
  <si>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</si>
  <si>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</si>
  <si>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</si>
  <si>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</si>
  <si>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</si>
  <si>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</si>
  <si>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</si>
  <si>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</si>
  <si>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</si>
  <si>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</si>
  <si>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</si>
  <si>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</si>
  <si>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</si>
  <si>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</si>
  <si>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</si>
  <si>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</si>
  <si>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</si>
  <si>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</si>
  <si>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</si>
  <si>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</si>
  <si>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</si>
  <si>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</si>
  <si>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</si>
  <si>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</si>
  <si>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</si>
  <si>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</si>
  <si>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</si>
  <si>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</si>
  <si>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</si>
  <si>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</si>
  <si>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</si>
  <si>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</si>
  <si>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</si>
  <si>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</si>
  <si>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</si>
  <si>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</si>
  <si>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</si>
  <si>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</si>
  <si>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</si>
  <si>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</si>
  <si>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</si>
  <si>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</si>
  <si>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</si>
  <si>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</si>
  <si>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</si>
  <si>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</si>
  <si>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</si>
  <si>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</si>
  <si>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</si>
  <si>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</si>
  <si>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</si>
  <si>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</si>
  <si>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</si>
  <si>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</si>
  <si>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</si>
  <si>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</si>
  <si>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</si>
  <si>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</si>
  <si>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</si>
  <si>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</si>
  <si>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</si>
  <si>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</si>
  <si>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</si>
  <si>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</si>
  <si>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</si>
  <si>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</si>
  <si>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</si>
  <si>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</si>
  <si>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</si>
  <si>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</si>
  <si>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</si>
  <si>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</si>
  <si>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</si>
  <si>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</si>
  <si>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</si>
  <si>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</si>
  <si>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</si>
  <si>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</si>
  <si>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</si>
  <si>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</si>
  <si>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</si>
  <si>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</si>
  <si>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</si>
  <si>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</si>
  <si>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</si>
  <si>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</si>
  <si>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</si>
  <si>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</si>
  <si>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</si>
  <si>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</si>
  <si>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</si>
  <si>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</si>
  <si>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</si>
  <si>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</si>
  <si>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</si>
  <si>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</si>
  <si>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</si>
  <si>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</si>
  <si>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</si>
  <si>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</si>
  <si>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</si>
  <si>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</si>
  <si>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</si>
  <si>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</si>
  <si>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</si>
  <si>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</si>
  <si>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</si>
  <si>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</si>
  <si>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</si>
  <si>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</si>
  <si>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</si>
  <si>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</si>
  <si>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</si>
  <si>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</si>
  <si>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</si>
  <si>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</si>
  <si>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</si>
  <si>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</si>
  <si>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</si>
  <si>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</si>
  <si>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</si>
  <si>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</si>
  <si>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</si>
  <si>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</si>
  <si>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</si>
  <si>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</si>
  <si>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</si>
  <si>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</si>
  <si>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</si>
  <si>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</si>
  <si>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</si>
  <si>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</si>
  <si>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</si>
  <si>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</si>
  <si>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</si>
  <si>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</si>
  <si>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</si>
  <si>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</si>
  <si>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</si>
  <si>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</si>
  <si>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</si>
  <si>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</si>
  <si>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</si>
  <si>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</si>
  <si>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</si>
  <si>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</si>
  <si>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</si>
  <si>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</si>
  <si>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</si>
  <si>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</si>
  <si>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</si>
  <si>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</si>
  <si>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</si>
  <si>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</si>
  <si>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</si>
  <si>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</si>
  <si>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</si>
  <si>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</si>
  <si>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</si>
  <si>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</si>
  <si>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</si>
  <si>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</si>
  <si>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</si>
  <si>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</si>
  <si>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</si>
  <si>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</si>
  <si>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</si>
  <si>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</si>
  <si>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</si>
  <si>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</si>
  <si>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</si>
  <si>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</si>
  <si>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</si>
  <si>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</si>
  <si>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</si>
  <si>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</si>
  <si>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</si>
  <si>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</si>
  <si>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</si>
  <si>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</si>
  <si>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</si>
  <si>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</si>
  <si>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</si>
  <si>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</si>
  <si>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</si>
  <si>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</si>
  <si>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</si>
  <si>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</si>
  <si>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</si>
  <si>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</si>
  <si>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</si>
  <si>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</si>
  <si>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</si>
  <si>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</si>
  <si>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</si>
  <si>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</si>
  <si>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</si>
  <si>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</si>
  <si>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</si>
  <si>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</si>
  <si>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</si>
  <si>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</si>
  <si>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</si>
  <si>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</si>
  <si>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</si>
  <si>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</si>
  <si>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</si>
  <si>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</si>
  <si>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</si>
  <si>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</si>
  <si>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</si>
  <si>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</si>
  <si>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</si>
  <si>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</si>
  <si>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</si>
  <si>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</si>
  <si>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</si>
  <si>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</si>
  <si>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</si>
  <si>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</si>
  <si>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</si>
  <si>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</si>
  <si>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</si>
  <si>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</si>
  <si>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</si>
  <si>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</si>
  <si>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</si>
  <si>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</si>
  <si>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</si>
  <si>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</si>
  <si>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</si>
  <si>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</si>
  <si>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</si>
  <si>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</si>
  <si>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</si>
  <si>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</si>
  <si>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</si>
  <si>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</si>
  <si>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</si>
  <si>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</si>
  <si>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</si>
  <si>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</si>
  <si>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</si>
  <si>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</si>
  <si>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</si>
  <si>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</si>
  <si>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</si>
  <si>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</si>
  <si>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</si>
  <si>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</si>
  <si>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</si>
  <si>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</si>
  <si>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</si>
  <si>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</si>
  <si>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</si>
  <si>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</si>
  <si>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</si>
  <si>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</si>
  <si>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</si>
  <si>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</si>
  <si>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</si>
  <si>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</si>
  <si>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</si>
  <si>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</si>
  <si>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</si>
  <si>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</si>
  <si>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</si>
  <si>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</si>
  <si>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</si>
  <si>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</si>
  <si>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</si>
  <si>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</si>
  <si>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</si>
  <si>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</si>
  <si>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</si>
  <si>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</si>
  <si>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</si>
  <si>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</si>
  <si>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</si>
  <si>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</si>
  <si>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</si>
  <si>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</si>
  <si>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</si>
  <si>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</si>
  <si>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</si>
  <si>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</si>
  <si>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</si>
  <si>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</si>
  <si>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</si>
  <si>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</si>
  <si>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</si>
  <si>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</si>
  <si>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</si>
  <si>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</si>
  <si>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</si>
  <si>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</si>
  <si>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</si>
  <si>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</si>
  <si>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</si>
  <si>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</si>
  <si>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</si>
  <si>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</si>
  <si>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</si>
  <si>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</si>
  <si>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</si>
  <si>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</si>
  <si>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</si>
  <si>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</si>
  <si>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</si>
  <si>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</si>
  <si>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</si>
  <si>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</si>
  <si>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</si>
  <si>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</si>
  <si>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</si>
  <si>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</si>
  <si>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</si>
  <si>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</si>
  <si>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</si>
  <si>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</si>
  <si>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</si>
  <si>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</si>
  <si>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</si>
  <si>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</si>
  <si>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</si>
  <si>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</si>
  <si>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</si>
  <si>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</si>
  <si>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</si>
  <si>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</si>
  <si>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</si>
  <si>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</si>
  <si>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</si>
  <si>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</si>
  <si>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</si>
  <si>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</si>
  <si>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</si>
  <si>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</si>
  <si>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</si>
  <si>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</si>
  <si>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</si>
  <si>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</si>
  <si>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</si>
  <si>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</si>
  <si>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</si>
  <si>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</si>
  <si>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</si>
  <si>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</si>
  <si>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</si>
  <si>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</si>
  <si>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</si>
  <si>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</si>
  <si>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</si>
  <si>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</si>
  <si>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</si>
  <si>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</si>
  <si>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</si>
  <si>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</si>
  <si>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</si>
  <si>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</si>
  <si>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</si>
  <si>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</si>
  <si>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</si>
  <si>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</si>
  <si>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</si>
  <si>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</si>
  <si>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</si>
  <si>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</si>
  <si>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</si>
  <si>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</si>
  <si>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</si>
  <si>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</si>
  <si>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</si>
  <si>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</si>
  <si>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</si>
  <si>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</si>
  <si>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</si>
  <si>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</si>
  <si>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</si>
  <si>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</si>
  <si>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</si>
  <si>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</si>
  <si>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</si>
  <si>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</si>
  <si>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</si>
  <si>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</si>
  <si>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</si>
  <si>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</si>
  <si>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</si>
  <si>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</si>
  <si>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</si>
  <si>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</si>
  <si>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</si>
  <si>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</si>
  <si>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</si>
  <si>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</si>
  <si>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</si>
  <si>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</si>
  <si>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</si>
  <si>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</si>
  <si>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</si>
  <si>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</si>
  <si>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</si>
  <si>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</si>
  <si>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</si>
  <si>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</si>
  <si>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</si>
  <si>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</si>
  <si>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</si>
  <si>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</si>
  <si>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</si>
  <si>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</si>
  <si>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</si>
  <si>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</si>
  <si>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</si>
  <si>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</si>
  <si>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</si>
  <si>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</si>
  <si>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</si>
  <si>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</si>
  <si>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</si>
  <si>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</si>
  <si>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</si>
  <si>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</si>
  <si>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</si>
  <si>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</si>
  <si>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</si>
  <si>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</si>
  <si>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</si>
  <si>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</si>
  <si>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</si>
  <si>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</si>
  <si>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</si>
  <si>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</si>
  <si>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</si>
  <si>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</si>
  <si>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</si>
  <si>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</si>
  <si>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</si>
  <si>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</si>
  <si>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</si>
  <si>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</si>
  <si>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</si>
  <si>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</si>
  <si>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</si>
  <si>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</si>
  <si>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</si>
  <si>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</si>
  <si>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</si>
  <si>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</si>
  <si>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</si>
  <si>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</si>
  <si>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</si>
  <si>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</si>
  <si>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</si>
  <si>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</si>
  <si>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</si>
  <si>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</si>
  <si>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</si>
  <si>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</si>
  <si>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</si>
  <si>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</si>
  <si>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</si>
  <si>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</si>
  <si>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</si>
  <si>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</si>
  <si>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</si>
  <si>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</si>
  <si>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</si>
  <si>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</si>
  <si>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</si>
  <si>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</si>
  <si>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</si>
  <si>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</si>
  <si>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</si>
  <si>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</si>
  <si>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</si>
  <si>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</si>
  <si>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</si>
  <si>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</si>
  <si>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</si>
  <si>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</si>
  <si>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</si>
  <si>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</si>
  <si>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</si>
  <si>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</si>
  <si>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</si>
  <si>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</si>
  <si>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</si>
  <si>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</si>
  <si>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</si>
  <si>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</si>
  <si>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</si>
  <si>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</si>
  <si>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</si>
  <si>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</si>
  <si>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</si>
  <si>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</si>
  <si>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</si>
  <si>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</si>
  <si>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</si>
  <si>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</si>
  <si>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</si>
  <si>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</si>
  <si>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</si>
  <si>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</si>
  <si>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</si>
  <si>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</si>
  <si>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</si>
  <si>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</si>
  <si>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</si>
  <si>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</si>
  <si>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</si>
  <si>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</si>
  <si>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</si>
  <si>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</si>
  <si>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</si>
  <si>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</si>
  <si>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</si>
  <si>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</si>
  <si>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</si>
  <si>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</si>
  <si>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</si>
  <si>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</si>
  <si>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</si>
  <si>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</si>
  <si>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</si>
  <si>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</si>
  <si>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</si>
  <si>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</si>
  <si>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</si>
  <si>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</si>
  <si>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</si>
  <si>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</si>
  <si>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</si>
  <si>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</si>
  <si>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</si>
  <si>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</si>
  <si>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</si>
  <si>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</si>
  <si>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</si>
  <si>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</si>
  <si>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</si>
  <si>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</si>
  <si>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</si>
  <si>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</si>
  <si>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</si>
  <si>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</si>
  <si>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</si>
  <si>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</si>
  <si>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</si>
  <si>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</si>
  <si>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</si>
  <si>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</si>
  <si>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</si>
  <si>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</si>
  <si>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</si>
  <si>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</si>
  <si>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</si>
  <si>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</si>
  <si>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</si>
  <si>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</si>
  <si>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</si>
  <si>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</si>
  <si>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</si>
  <si>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</si>
  <si>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</si>
  <si>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</si>
  <si>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</si>
  <si>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</si>
  <si>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</si>
  <si>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</si>
  <si>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</si>
  <si>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</si>
  <si>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</si>
  <si>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</si>
  <si>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</si>
  <si>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</si>
  <si>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</si>
  <si>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</si>
  <si>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</si>
  <si>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</si>
  <si>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</si>
  <si>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</si>
  <si>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</si>
  <si>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</si>
  <si>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</si>
  <si>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</si>
  <si>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</si>
  <si>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</si>
  <si>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</si>
  <si>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</si>
  <si>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</si>
  <si>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</si>
  <si>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</si>
  <si>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</si>
  <si>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</si>
  <si>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</si>
  <si>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</si>
  <si>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</si>
  <si>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</si>
  <si>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</si>
  <si>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</si>
  <si>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</si>
  <si>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</si>
  <si>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</si>
  <si>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</si>
  <si>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</si>
  <si>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</si>
  <si>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</si>
  <si>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</si>
  <si>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</si>
  <si>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</si>
  <si>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</si>
  <si>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</si>
  <si>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</si>
  <si>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</si>
  <si>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</si>
  <si>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</si>
  <si>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</si>
  <si>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</si>
  <si>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</si>
  <si>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</si>
  <si>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</si>
  <si>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</si>
  <si>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</si>
  <si>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</si>
  <si>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</si>
  <si>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</si>
  <si>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</si>
  <si>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</si>
  <si>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</si>
  <si>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</si>
  <si>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</si>
  <si>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</si>
  <si>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</si>
  <si>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</si>
  <si>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</si>
  <si>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</si>
  <si>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</si>
  <si>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</si>
  <si>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</si>
  <si>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</si>
  <si>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</si>
  <si>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</si>
  <si>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</si>
  <si>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</si>
  <si>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</si>
  <si>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</si>
  <si>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</si>
  <si>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</si>
  <si>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</si>
  <si>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</si>
  <si>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</si>
  <si>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</si>
  <si>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</si>
  <si>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</si>
  <si>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</si>
  <si>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</si>
  <si>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</si>
  <si>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</si>
  <si>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</si>
  <si>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</si>
  <si>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</si>
  <si>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</si>
  <si>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</si>
  <si>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</si>
  <si>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</si>
  <si>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</si>
  <si>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</si>
  <si>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</si>
  <si>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</si>
  <si>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</si>
  <si>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</si>
  <si>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</si>
  <si>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</si>
  <si>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</si>
  <si>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</si>
  <si>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</si>
  <si>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</si>
  <si>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</si>
  <si>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</si>
  <si>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</si>
  <si>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</si>
  <si>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</si>
  <si>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</si>
  <si>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</si>
  <si>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</si>
  <si>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</si>
  <si>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</si>
  <si>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</si>
  <si>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</si>
  <si>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</si>
  <si>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</si>
  <si>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</si>
  <si>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</si>
  <si>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</si>
  <si>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</si>
  <si>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</si>
  <si>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</si>
  <si>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</si>
  <si>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</si>
  <si>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</si>
  <si>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</si>
  <si>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</si>
  <si>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</si>
  <si>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</si>
  <si>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</si>
  <si>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</si>
  <si>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</si>
  <si>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</si>
  <si>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</si>
  <si>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</si>
  <si>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</si>
  <si>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</si>
  <si>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</si>
  <si>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</si>
  <si>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</si>
  <si>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</si>
  <si>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</si>
  <si>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</si>
  <si>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</si>
  <si>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</si>
  <si>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</si>
  <si>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</si>
  <si>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</si>
  <si>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</si>
  <si>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</si>
  <si>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</si>
  <si>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</si>
  <si>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</si>
  <si>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</si>
  <si>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</si>
  <si>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</si>
  <si>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</si>
  <si>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</si>
  <si>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</si>
  <si>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</si>
  <si>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</si>
  <si>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</si>
  <si>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</si>
  <si>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</si>
  <si>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</si>
  <si>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</si>
  <si>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</si>
  <si>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</si>
  <si>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</si>
  <si>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</si>
  <si>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</si>
  <si>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</si>
  <si>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</si>
  <si>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</si>
  <si>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</si>
  <si>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</si>
  <si>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</si>
  <si>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</si>
  <si>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</si>
  <si>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</si>
  <si>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</si>
  <si>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</si>
  <si>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</si>
  <si>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</si>
  <si>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</si>
  <si>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</si>
  <si>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</si>
  <si>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</si>
  <si>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</si>
  <si>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</si>
  <si>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</si>
  <si>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</si>
  <si>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</si>
  <si>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</si>
  <si>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</si>
  <si>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</si>
  <si>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</si>
  <si>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</si>
  <si>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</si>
  <si>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</si>
  <si>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</si>
  <si>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</si>
  <si>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</si>
  <si>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</si>
  <si>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</si>
  <si>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</si>
  <si>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</si>
  <si>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</si>
  <si>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</si>
  <si>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</si>
  <si>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</si>
  <si>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</si>
  <si>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</si>
  <si>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</si>
  <si>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</si>
  <si>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</si>
  <si>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</si>
  <si>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</si>
  <si>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</si>
  <si>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</si>
  <si>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</si>
  <si>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</si>
  <si>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</si>
  <si>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</si>
  <si>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</si>
  <si>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</si>
  <si>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</si>
  <si>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</si>
  <si>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</si>
  <si>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</si>
  <si>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</si>
  <si>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</si>
  <si>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</si>
  <si>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</si>
  <si>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</si>
  <si>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</si>
  <si>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</si>
  <si>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</si>
  <si>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</si>
  <si>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</si>
  <si>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</si>
  <si>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</si>
  <si>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</si>
  <si>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</si>
  <si>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</si>
  <si>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</si>
  <si>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</si>
  <si>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</si>
  <si>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</si>
  <si>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</si>
  <si>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</si>
  <si>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</si>
  <si>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</si>
  <si>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</si>
  <si>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</si>
  <si>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</si>
  <si>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</si>
  <si>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</si>
  <si>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</si>
  <si>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</si>
  <si>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</si>
  <si>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</si>
  <si>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</si>
  <si>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</si>
  <si>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</si>
  <si>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</si>
  <si>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</si>
  <si>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</si>
  <si>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</si>
  <si>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</si>
  <si>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</si>
  <si>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</si>
  <si>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</si>
  <si>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</si>
  <si>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</si>
  <si>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</si>
  <si>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</si>
  <si>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</si>
  <si>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</si>
  <si>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</si>
  <si>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</si>
  <si>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</si>
  <si>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</si>
  <si>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</si>
  <si>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</si>
  <si>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</si>
  <si>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</si>
  <si>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</si>
  <si>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</si>
  <si>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</si>
  <si>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</si>
  <si>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</si>
  <si>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</si>
  <si>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</si>
  <si>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</si>
  <si>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</si>
  <si>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</si>
  <si>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</si>
  <si>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</si>
  <si>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</si>
  <si>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</si>
  <si>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</si>
  <si>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</si>
  <si>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</si>
  <si>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</si>
  <si>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</si>
  <si>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</si>
  <si>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</si>
  <si>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</si>
  <si>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</si>
  <si>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</si>
  <si>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</si>
  <si>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</si>
  <si>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</si>
  <si>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</si>
  <si>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</si>
  <si>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</si>
  <si>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</si>
  <si>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</si>
  <si>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</si>
  <si>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</si>
  <si>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</si>
  <si>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</si>
  <si>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</si>
  <si>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</si>
  <si>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</si>
  <si>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</si>
  <si>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</si>
  <si>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</si>
  <si>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</si>
  <si>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</si>
  <si>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</si>
  <si>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</si>
  <si>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</si>
  <si>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</si>
  <si>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</si>
  <si>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</si>
  <si>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</si>
  <si>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</si>
  <si>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</si>
  <si>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</si>
  <si>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</si>
  <si>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</si>
  <si>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</si>
  <si>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</si>
  <si>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</si>
  <si>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</si>
  <si>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</si>
  <si>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</si>
  <si>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</si>
  <si>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</si>
  <si>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</si>
  <si>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</si>
  <si>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</si>
  <si>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</si>
  <si>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</si>
  <si>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</si>
  <si>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</si>
  <si>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</si>
  <si>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</si>
  <si>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</si>
  <si>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</si>
  <si>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</si>
  <si>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</si>
  <si>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</si>
  <si>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</si>
  <si>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</si>
  <si>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</si>
  <si>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</si>
  <si>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</si>
  <si>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</si>
  <si>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</si>
  <si>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</si>
  <si>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</si>
  <si>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</si>
  <si>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</si>
  <si>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</si>
  <si>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</si>
  <si>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</si>
  <si>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</si>
  <si>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</si>
  <si>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</si>
  <si>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</si>
  <si>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</si>
  <si>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</si>
  <si>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</si>
  <si>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</si>
  <si>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</si>
  <si>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</si>
  <si>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</si>
  <si>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</si>
  <si>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</si>
  <si>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</si>
  <si>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</si>
  <si>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</si>
  <si>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</si>
  <si>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</si>
  <si>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</si>
  <si>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</si>
  <si>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</si>
  <si>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</si>
  <si>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</si>
  <si>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</si>
  <si>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</si>
  <si>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</si>
  <si>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</si>
  <si>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</si>
  <si>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</si>
  <si>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</si>
  <si>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</si>
  <si>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</si>
  <si>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</si>
  <si>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</si>
  <si>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</si>
  <si>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</si>
  <si>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</si>
  <si>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</si>
  <si>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</si>
  <si>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</si>
  <si>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</si>
  <si>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</si>
  <si>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</si>
  <si>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</si>
  <si>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</si>
  <si>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</si>
  <si>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</si>
  <si>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</si>
  <si>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</si>
  <si>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</si>
  <si>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</si>
  <si>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</si>
  <si>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</si>
  <si>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</si>
  <si>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</si>
  <si>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</si>
  <si>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</si>
  <si>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</si>
  <si>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</si>
  <si>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</si>
  <si>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</si>
  <si>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</si>
  <si>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</si>
  <si>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</si>
  <si>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</si>
  <si>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</si>
  <si>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</si>
  <si>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</si>
  <si>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</si>
  <si>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</si>
  <si>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</si>
  <si>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</si>
  <si>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</si>
  <si>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</si>
  <si>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</si>
  <si>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</si>
  <si>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</si>
  <si>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</si>
  <si>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</si>
  <si>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</si>
  <si>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</si>
  <si>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</si>
  <si>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</si>
  <si>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</si>
  <si>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</si>
  <si>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</si>
  <si>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</si>
  <si>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</si>
  <si>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</si>
  <si>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</si>
  <si>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</si>
  <si>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</si>
  <si>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</si>
  <si>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</si>
  <si>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</si>
  <si>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</si>
  <si>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</si>
  <si>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</si>
  <si>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</si>
  <si>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</si>
  <si>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</si>
  <si>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</si>
  <si>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</si>
  <si>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</si>
  <si>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</si>
  <si>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</si>
  <si>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</si>
  <si>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</si>
  <si>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</si>
  <si>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</si>
  <si>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</si>
  <si>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</si>
  <si>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</si>
  <si>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</si>
  <si>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</si>
  <si>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</si>
  <si>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</si>
  <si>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</si>
  <si>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</si>
  <si>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</si>
  <si>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</si>
  <si>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</si>
  <si>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</si>
  <si>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</si>
  <si>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</si>
  <si>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</si>
  <si>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</si>
  <si>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</si>
  <si>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</si>
  <si>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</si>
  <si>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</si>
  <si>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</si>
  <si>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</si>
  <si>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</si>
  <si>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</si>
  <si>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</si>
  <si>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</si>
  <si>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</si>
  <si>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</si>
  <si>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</si>
  <si>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</si>
  <si>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</si>
  <si>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</si>
  <si>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</si>
  <si>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</si>
  <si>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</si>
  <si>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</si>
  <si>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</si>
  <si>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</si>
  <si>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</si>
  <si>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</si>
  <si>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</si>
  <si>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</si>
  <si>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</si>
  <si>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</si>
  <si>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</si>
  <si>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</si>
  <si>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</si>
  <si>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</si>
  <si>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</si>
  <si>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</si>
  <si>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</si>
  <si>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</si>
  <si>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</si>
  <si>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</si>
  <si>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</si>
  <si>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</si>
  <si>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</si>
  <si>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</si>
  <si>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</si>
  <si>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</si>
  <si>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</si>
  <si>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</si>
  <si>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</si>
  <si>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</si>
  <si>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</si>
  <si>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</si>
  <si>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</si>
  <si>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</si>
  <si>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</si>
  <si>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</si>
  <si>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</si>
  <si>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</si>
  <si>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</si>
  <si>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</si>
  <si>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</si>
  <si>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</si>
  <si>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</si>
  <si>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</si>
  <si>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</si>
  <si>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</si>
  <si>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</si>
  <si>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</si>
  <si>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</si>
  <si>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</si>
  <si>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</si>
  <si>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</si>
  <si>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</si>
  <si>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</si>
  <si>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</si>
  <si>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</si>
  <si>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</si>
  <si>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</si>
  <si>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</si>
  <si>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</si>
  <si>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</si>
  <si>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</si>
  <si>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</si>
  <si>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</si>
  <si>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</si>
  <si>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</si>
  <si>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</si>
  <si>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</si>
  <si>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</si>
  <si>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</si>
  <si>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</si>
  <si>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</si>
  <si>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</si>
  <si>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</si>
  <si>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</si>
  <si>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</si>
  <si>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</si>
  <si>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</si>
  <si>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</si>
  <si>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</si>
  <si>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</si>
  <si>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</si>
  <si>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</si>
  <si>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</si>
  <si>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</si>
  <si>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</si>
  <si>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</si>
  <si>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</si>
  <si>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</si>
  <si>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</si>
  <si>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</si>
  <si>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</si>
  <si>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</si>
  <si>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</si>
  <si>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</si>
  <si>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</si>
  <si>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</si>
  <si>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</si>
  <si>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</si>
  <si>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</si>
  <si>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</si>
  <si>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</si>
  <si>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</si>
  <si>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</si>
  <si>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</si>
  <si>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</si>
  <si>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</si>
  <si>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</si>
  <si>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</si>
  <si>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</si>
  <si>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</si>
  <si>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</si>
  <si>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</si>
  <si>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</si>
  <si>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</si>
  <si>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</si>
  <si>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</si>
  <si>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</si>
  <si>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</si>
  <si>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</si>
  <si>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</si>
  <si>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</si>
  <si>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</si>
  <si>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</si>
  <si>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</si>
  <si>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</si>
  <si>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</si>
  <si>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</si>
  <si>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</si>
  <si>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</si>
  <si>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</si>
  <si>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</si>
  <si>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</si>
  <si>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</si>
  <si>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</si>
  <si>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</si>
  <si>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</si>
  <si>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</si>
  <si>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</si>
  <si>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</si>
  <si>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</si>
  <si>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</si>
  <si>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</si>
  <si>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</si>
  <si>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</si>
  <si>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</si>
  <si>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</si>
  <si>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</si>
  <si>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</si>
  <si>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</si>
  <si>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</si>
  <si>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</si>
  <si>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</si>
  <si>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</si>
  <si>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</si>
  <si>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</si>
  <si>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</si>
  <si>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</si>
  <si>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</si>
  <si>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</si>
  <si>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</si>
  <si>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</si>
  <si>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</si>
  <si>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</si>
  <si>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</si>
  <si>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</si>
  <si>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</si>
  <si>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</si>
  <si>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</si>
  <si>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</si>
  <si>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</si>
  <si>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</si>
  <si>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</si>
  <si>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</si>
  <si>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</si>
  <si>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</si>
  <si>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</si>
  <si>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</si>
  <si>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</si>
  <si>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</si>
  <si>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</si>
  <si>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</si>
  <si>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</si>
  <si>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</si>
  <si>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</si>
  <si>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</si>
  <si>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</si>
  <si>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</si>
  <si>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</si>
  <si>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</si>
  <si>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</si>
  <si>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</si>
  <si>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</si>
  <si>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</si>
  <si>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</si>
  <si>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</si>
  <si>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</si>
  <si>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</si>
  <si>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</si>
  <si>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</si>
  <si>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</si>
  <si>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</si>
  <si>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</si>
  <si>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</si>
  <si>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</si>
  <si>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</si>
  <si>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</si>
  <si>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</si>
  <si>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</si>
  <si>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</si>
  <si>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</si>
  <si>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</si>
  <si>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</si>
  <si>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</si>
  <si>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</si>
  <si>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</si>
  <si>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</si>
  <si>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</si>
  <si>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</si>
  <si>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</si>
  <si>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</si>
  <si>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</si>
  <si>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</si>
  <si>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</si>
  <si>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</si>
  <si>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</si>
  <si>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</si>
  <si>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</si>
  <si>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</si>
  <si>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</si>
  <si>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</si>
  <si>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</si>
  <si>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</si>
  <si>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</si>
  <si>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</si>
  <si>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</si>
  <si>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</si>
  <si>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</si>
  <si>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</si>
  <si>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</si>
  <si>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</si>
  <si>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</si>
  <si>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</si>
  <si>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</si>
  <si>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</si>
  <si>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</si>
  <si>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</si>
  <si>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</si>
  <si>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</si>
  <si>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</si>
  <si>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</si>
  <si>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</si>
  <si>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</si>
  <si>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</si>
  <si>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</si>
  <si>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</si>
  <si>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</si>
  <si>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</si>
  <si>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</si>
  <si>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</si>
  <si>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</si>
  <si>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</si>
  <si>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</si>
  <si>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</si>
  <si>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</si>
  <si>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</si>
  <si>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</si>
  <si>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</si>
  <si>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</si>
  <si>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</si>
  <si>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</si>
  <si>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</si>
  <si>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</si>
  <si>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</si>
  <si>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</si>
  <si>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</si>
  <si>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</si>
  <si>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</si>
  <si>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</si>
  <si>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</si>
  <si>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</si>
  <si>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</si>
  <si>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</si>
  <si>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</si>
  <si>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</si>
  <si>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</si>
  <si>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</si>
  <si>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</si>
  <si>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</si>
  <si>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</si>
  <si>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</si>
  <si>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</si>
  <si>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</si>
  <si>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</si>
  <si>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</si>
  <si>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</si>
  <si>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</si>
  <si>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</si>
  <si>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</si>
  <si>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</si>
  <si>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</si>
  <si>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</si>
  <si>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</si>
  <si>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</si>
  <si>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</si>
  <si>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</si>
  <si>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</si>
  <si>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</si>
  <si>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</si>
  <si>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</si>
  <si>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</si>
  <si>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</si>
  <si>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</si>
  <si>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</si>
  <si>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</si>
  <si>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</si>
  <si>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</si>
  <si>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</si>
  <si>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</si>
  <si>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</si>
  <si>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</si>
  <si>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</si>
  <si>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</si>
  <si>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</si>
  <si>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</si>
  <si>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</si>
  <si>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</si>
  <si>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</si>
  <si>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</si>
  <si>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</si>
  <si>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</si>
  <si>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</si>
  <si>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</si>
  <si>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</si>
  <si>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</si>
  <si>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</si>
  <si>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</si>
  <si>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</si>
  <si>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</si>
  <si>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</si>
  <si>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</si>
  <si>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</si>
  <si>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</si>
  <si>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</si>
  <si>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</si>
  <si>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</si>
  <si>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</si>
  <si>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</si>
  <si>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</si>
  <si>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</si>
  <si>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</si>
  <si>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</si>
  <si>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</si>
  <si>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</si>
  <si>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</si>
  <si>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</si>
  <si>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</si>
  <si>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</si>
  <si>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</si>
  <si>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</si>
  <si>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</si>
  <si>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</si>
  <si>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</si>
  <si>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</si>
  <si>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</si>
  <si>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</si>
  <si>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</si>
  <si>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</si>
  <si>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</si>
  <si>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</si>
  <si>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</si>
  <si>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</si>
  <si>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</si>
  <si>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</si>
  <si>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</si>
  <si>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</si>
  <si>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</si>
  <si>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</si>
  <si>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</si>
  <si>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</si>
  <si>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</si>
  <si>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</si>
  <si>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</si>
  <si>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</si>
  <si>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</si>
  <si>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</si>
  <si>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</si>
  <si>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</si>
  <si>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</si>
  <si>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</si>
  <si>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</si>
  <si>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</si>
  <si>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</si>
  <si>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</si>
  <si>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</si>
  <si>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</si>
  <si>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</si>
  <si>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</si>
  <si>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</si>
  <si>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</si>
  <si>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</si>
  <si>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</si>
  <si>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</si>
  <si>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</si>
  <si>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</si>
  <si>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</si>
  <si>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</si>
  <si>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</si>
  <si>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</si>
  <si>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</si>
  <si>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</si>
  <si>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</si>
  <si>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</si>
  <si>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</si>
  <si>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</si>
  <si>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</si>
  <si>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</si>
  <si>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</si>
  <si>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</si>
  <si>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</si>
  <si>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</si>
  <si>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</si>
  <si>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</si>
  <si>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</si>
  <si>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</si>
  <si>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</si>
  <si>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</si>
  <si>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</si>
  <si>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</si>
  <si>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</si>
  <si>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</si>
  <si>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</si>
  <si>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</si>
  <si>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</si>
  <si>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</si>
  <si>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</si>
  <si>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</si>
  <si>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</si>
  <si>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</si>
  <si>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</si>
  <si>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</si>
  <si>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</si>
  <si>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</si>
  <si>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</si>
  <si>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</si>
  <si>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</si>
  <si>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</si>
  <si>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</si>
  <si>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</si>
  <si>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</si>
  <si>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</si>
  <si>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</si>
  <si>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</si>
  <si>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</si>
  <si>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</si>
  <si>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</si>
  <si>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</si>
  <si>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</si>
  <si>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</si>
  <si>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</si>
  <si>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</si>
  <si>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</si>
  <si>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</si>
  <si>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</si>
  <si>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</si>
  <si>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</si>
  <si>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</si>
  <si>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</si>
  <si>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</si>
  <si>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</si>
  <si>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</si>
  <si>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</si>
  <si>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</si>
  <si>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</si>
  <si>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</si>
  <si>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</si>
  <si>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</si>
  <si>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</si>
  <si>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</si>
  <si>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</si>
  <si>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</si>
  <si>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</si>
  <si>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</si>
  <si>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</si>
  <si>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</si>
  <si>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</si>
  <si>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</si>
  <si>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</si>
  <si>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</si>
  <si>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</si>
  <si>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</si>
  <si>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</si>
  <si>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</si>
  <si>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</si>
  <si>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</si>
  <si>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</si>
  <si>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</si>
  <si>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</si>
  <si>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</si>
  <si>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</si>
  <si>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</si>
  <si>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</si>
  <si>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</si>
  <si>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</si>
  <si>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</si>
  <si>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</si>
  <si>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</si>
  <si>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</si>
  <si>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</si>
  <si>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</si>
  <si>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</si>
  <si>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</si>
  <si>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</si>
  <si>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</si>
  <si>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</si>
  <si>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</si>
  <si>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</si>
  <si>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</si>
  <si>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</si>
  <si>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</si>
  <si>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</si>
  <si>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</si>
  <si>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</si>
  <si>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</si>
  <si>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</si>
  <si>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</si>
  <si>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</si>
  <si>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</si>
  <si>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</si>
  <si>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</si>
  <si>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</si>
  <si>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</si>
  <si>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</si>
  <si>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</si>
  <si>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</si>
  <si>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</si>
  <si>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</si>
  <si>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</si>
  <si>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</si>
  <si>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</si>
  <si>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</si>
  <si>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</si>
  <si>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</si>
  <si>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</si>
  <si>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</si>
  <si>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</si>
  <si>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</si>
  <si>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</si>
  <si>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</si>
  <si>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</si>
  <si>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</si>
  <si>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</si>
  <si>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</si>
  <si>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</si>
  <si>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</si>
  <si>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</si>
  <si>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</si>
  <si>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</si>
  <si>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</si>
  <si>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</si>
  <si>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</si>
  <si>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</si>
  <si>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</si>
  <si>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</si>
  <si>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</si>
  <si>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</si>
  <si>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</si>
  <si>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</si>
  <si>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</si>
  <si>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</si>
  <si>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</si>
  <si>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</si>
  <si>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</si>
  <si>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</si>
  <si>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</si>
  <si>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</si>
  <si>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</si>
  <si>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</si>
  <si>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</si>
  <si>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</si>
  <si>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</si>
  <si>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</si>
  <si>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</si>
  <si>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</si>
  <si>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</si>
  <si>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</si>
  <si>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</si>
  <si>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</si>
  <si>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</si>
  <si>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</si>
  <si>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</si>
  <si>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</si>
  <si>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</si>
  <si>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</si>
  <si>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</si>
  <si>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</si>
  <si>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</si>
  <si>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</si>
  <si>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</si>
  <si>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</si>
  <si>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</si>
  <si>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</si>
  <si>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</si>
  <si>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</si>
  <si>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</si>
  <si>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</si>
  <si>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</si>
  <si>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</si>
  <si>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</si>
  <si>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</si>
  <si>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</si>
  <si>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</si>
  <si>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</si>
  <si>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</si>
  <si>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</si>
  <si>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</si>
  <si>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</si>
  <si>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</si>
  <si>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</si>
  <si>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</si>
  <si>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</si>
  <si>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</si>
  <si>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</si>
  <si>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</si>
  <si>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</si>
  <si>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</si>
  <si>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</si>
  <si>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</si>
  <si>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</si>
  <si>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</si>
  <si>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</si>
  <si>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</si>
  <si>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</si>
  <si>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</si>
  <si>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</si>
  <si>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</si>
  <si>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</si>
  <si>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</si>
  <si>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</si>
  <si>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</si>
  <si>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</si>
  <si>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</si>
  <si>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</si>
  <si>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</si>
  <si>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</si>
  <si>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</si>
  <si>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</si>
  <si>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</si>
  <si>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</si>
  <si>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</si>
  <si>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</si>
  <si>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</si>
  <si>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</si>
  <si>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</si>
  <si>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</si>
  <si>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</si>
  <si>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</si>
  <si>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</si>
  <si>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</si>
  <si>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</si>
  <si>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</si>
  <si>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</si>
  <si>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</si>
  <si>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</si>
  <si>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</si>
  <si>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</si>
  <si>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</si>
  <si>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</si>
  <si>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</si>
  <si>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</si>
  <si>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</si>
  <si>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</si>
  <si>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</si>
  <si>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</si>
  <si>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</si>
  <si>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</si>
  <si>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</si>
  <si>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</si>
  <si>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</si>
  <si>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</si>
  <si>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</si>
  <si>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</si>
  <si>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</si>
  <si>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</si>
  <si>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</si>
  <si>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</si>
  <si>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</si>
  <si>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</si>
  <si>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</si>
  <si>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</si>
  <si>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</si>
  <si>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</si>
  <si>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</si>
  <si>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</si>
  <si>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</si>
  <si>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</si>
  <si>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</si>
  <si>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</si>
  <si>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</si>
  <si>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</si>
  <si>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</si>
  <si>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</si>
  <si>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</si>
  <si>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</si>
  <si>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</si>
  <si>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</si>
  <si>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</si>
  <si>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</si>
  <si>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</si>
  <si>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</si>
  <si>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</si>
  <si>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</si>
  <si>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</si>
  <si>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</si>
  <si>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</si>
  <si>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</si>
  <si>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</si>
  <si>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</si>
  <si>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</si>
  <si>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</si>
  <si>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</si>
  <si>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</si>
  <si>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</si>
  <si>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</si>
  <si>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</si>
  <si>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</si>
  <si>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</si>
  <si>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</si>
  <si>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</si>
  <si>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</si>
  <si>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</si>
  <si>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</si>
  <si>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</si>
  <si>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</si>
  <si>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</si>
  <si>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</si>
  <si>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</si>
  <si>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</si>
  <si>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</si>
  <si>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</si>
  <si>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</si>
  <si>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</si>
  <si>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</si>
  <si>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</si>
  <si>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</si>
  <si>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</si>
  <si>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</si>
  <si>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</si>
  <si>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</si>
  <si>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</si>
  <si>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</si>
  <si>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</si>
  <si>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</si>
  <si>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</si>
  <si>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</si>
  <si>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</si>
  <si>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</si>
  <si>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</si>
  <si>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</si>
  <si>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</si>
  <si>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</si>
  <si>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</si>
  <si>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</si>
  <si>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</si>
  <si>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</si>
  <si>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</si>
  <si>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</si>
  <si>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</si>
  <si>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</si>
  <si>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</si>
  <si>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</si>
  <si>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</si>
  <si>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</si>
  <si>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</si>
  <si>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</si>
  <si>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</si>
  <si>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</si>
  <si>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</si>
  <si>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</si>
  <si>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</si>
  <si>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</si>
  <si>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</si>
  <si>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</si>
  <si>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</si>
  <si>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</si>
  <si>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</si>
  <si>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</si>
  <si>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</si>
  <si>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</si>
  <si>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</si>
  <si>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</si>
  <si>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</si>
  <si>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</si>
  <si>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</si>
  <si>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</si>
  <si>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</si>
  <si>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</si>
  <si>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</si>
  <si>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</si>
  <si>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</si>
  <si>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</si>
  <si>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</si>
  <si>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</si>
  <si>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</si>
  <si>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</si>
  <si>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</si>
  <si>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</si>
  <si>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</si>
  <si>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</si>
  <si>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</si>
  <si>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</si>
  <si>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</si>
  <si>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</si>
  <si>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</si>
  <si>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</si>
  <si>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</si>
  <si>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</si>
  <si>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</si>
  <si>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</si>
  <si>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</si>
  <si>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</si>
  <si>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</si>
  <si>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</si>
  <si>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</si>
  <si>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</si>
  <si>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</si>
  <si>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</si>
  <si>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</si>
  <si>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</si>
  <si>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</si>
  <si>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</si>
  <si>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</si>
  <si>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</si>
  <si>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</si>
  <si>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</si>
  <si>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</si>
  <si>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</si>
  <si>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</si>
  <si>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</si>
  <si>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</si>
  <si>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</si>
  <si>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</si>
  <si>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</si>
  <si>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</si>
  <si>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</si>
  <si>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</si>
  <si>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</si>
  <si>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</si>
  <si>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</si>
  <si>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</si>
  <si>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</si>
  <si>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</si>
  <si>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</si>
  <si>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</si>
  <si>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</si>
  <si>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</si>
  <si>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</si>
  <si>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</si>
  <si>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</si>
  <si>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</si>
  <si>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</si>
  <si>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</si>
  <si>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</si>
  <si>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</si>
  <si>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</si>
  <si>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</si>
  <si>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</si>
  <si>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</si>
  <si>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</si>
  <si>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</si>
  <si>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</si>
  <si>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</si>
  <si>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</si>
  <si>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</si>
  <si>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</si>
  <si>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</si>
  <si>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</si>
  <si>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</si>
  <si>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</si>
  <si>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</si>
  <si>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</si>
  <si>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</si>
  <si>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</si>
  <si>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</si>
  <si>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</si>
  <si>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</si>
  <si>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</si>
  <si>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</si>
  <si>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</si>
  <si>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</si>
  <si>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</si>
  <si>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</si>
  <si>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</si>
  <si>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</si>
  <si>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</si>
  <si>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</si>
  <si>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</si>
  <si>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</si>
  <si>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</si>
  <si>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</si>
  <si>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</si>
  <si>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</si>
  <si>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</si>
  <si>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</si>
  <si>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</si>
  <si>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</si>
  <si>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</si>
  <si>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</si>
  <si>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</si>
  <si>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</si>
  <si>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</si>
  <si>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</si>
  <si>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</si>
  <si>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</si>
  <si>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</si>
  <si>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</si>
  <si>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</si>
  <si>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</si>
  <si>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</si>
  <si>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</si>
  <si>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</si>
  <si>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</si>
  <si>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</si>
  <si>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</si>
  <si>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</si>
  <si>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</si>
  <si>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</si>
  <si>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</si>
  <si>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</si>
  <si>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</si>
  <si>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</si>
  <si>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</si>
  <si>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</si>
  <si>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</si>
  <si>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</si>
  <si>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</si>
  <si>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</si>
  <si>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</si>
  <si>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</si>
  <si>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</si>
  <si>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</si>
  <si>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</si>
  <si>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</si>
  <si>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</si>
  <si>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</si>
  <si>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</si>
  <si>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</si>
  <si>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</si>
  <si>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</si>
  <si>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</si>
  <si>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</si>
  <si>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</si>
  <si>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</si>
  <si>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</si>
  <si>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</si>
  <si>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</si>
  <si>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</si>
  <si>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</si>
  <si>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</si>
  <si>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</si>
  <si>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</si>
  <si>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</si>
  <si>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</si>
  <si>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</si>
  <si>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</si>
  <si>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</si>
  <si>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</si>
  <si>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</si>
  <si>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</si>
  <si>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</si>
  <si>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</si>
  <si>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</si>
  <si>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</si>
  <si>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</si>
  <si>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</si>
  <si>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</si>
  <si>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</si>
  <si>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</si>
  <si>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</si>
  <si>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</si>
  <si>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</si>
  <si>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</si>
  <si>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</si>
  <si>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</si>
  <si>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</si>
  <si>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</si>
  <si>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</si>
  <si>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</si>
  <si>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</si>
  <si>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</si>
  <si>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</si>
  <si>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</si>
  <si>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</si>
  <si>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</si>
  <si>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</si>
  <si>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</si>
  <si>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</si>
  <si>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</si>
  <si>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</si>
  <si>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</si>
  <si>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</si>
  <si>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</si>
  <si>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</si>
  <si>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</si>
  <si>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</si>
  <si>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</si>
  <si>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</si>
  <si>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</si>
  <si>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</si>
  <si>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</si>
  <si>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</si>
  <si>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</si>
  <si>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</si>
  <si>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</si>
  <si>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</si>
  <si>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</si>
  <si>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</si>
  <si>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</si>
  <si>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</si>
  <si>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</si>
  <si>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</si>
  <si>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</si>
  <si>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</si>
  <si>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</si>
  <si>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</si>
  <si>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</si>
  <si>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</si>
  <si>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</si>
  <si>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</si>
  <si>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</si>
  <si>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</si>
  <si>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</si>
  <si>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</si>
  <si>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</si>
  <si>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</si>
  <si>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</si>
  <si>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</si>
  <si>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</si>
  <si>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</si>
  <si>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</si>
  <si>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</si>
  <si>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</si>
  <si>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</si>
  <si>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</si>
  <si>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</si>
  <si>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</si>
  <si>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</si>
  <si>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</si>
  <si>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</si>
  <si>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</si>
  <si>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</si>
  <si>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</si>
  <si>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</si>
  <si>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</si>
  <si>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</si>
  <si>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</si>
  <si>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</si>
  <si>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</si>
  <si>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</si>
  <si>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</si>
  <si>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</si>
  <si>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</si>
  <si>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</si>
  <si>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</si>
  <si>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</si>
  <si>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</si>
  <si>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</si>
  <si>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</si>
  <si>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</si>
  <si>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</si>
  <si>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</si>
  <si>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</si>
  <si>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</si>
  <si>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</si>
  <si>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</si>
  <si>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</si>
  <si>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</si>
  <si>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</si>
  <si>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</si>
  <si>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</si>
  <si>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</si>
  <si>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</si>
  <si>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</si>
  <si>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</si>
  <si>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</si>
  <si>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</si>
  <si>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</si>
  <si>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</si>
  <si>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</si>
  <si>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</si>
  <si>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</si>
  <si>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</si>
  <si>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</si>
  <si>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</si>
  <si>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</si>
  <si>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</si>
  <si>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</si>
  <si>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</si>
  <si>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</si>
  <si>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</si>
  <si>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</si>
  <si>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</si>
  <si>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</si>
  <si>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</si>
  <si>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</si>
  <si>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</si>
  <si>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</si>
  <si>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</si>
  <si>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</si>
  <si>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</si>
  <si>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</si>
  <si>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</si>
  <si>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</si>
  <si>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</si>
  <si>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</si>
  <si>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</si>
  <si>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</si>
  <si>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</si>
  <si>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</si>
  <si>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</si>
  <si>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</si>
  <si>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</si>
  <si>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</si>
  <si>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</si>
  <si>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</si>
  <si>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</si>
  <si>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</si>
  <si>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</si>
  <si>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</si>
  <si>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</si>
  <si>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</si>
  <si>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</si>
  <si>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</si>
  <si>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</si>
  <si>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</si>
  <si>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</si>
  <si>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</si>
  <si>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</si>
  <si>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</si>
  <si>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</si>
  <si>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</si>
  <si>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</si>
  <si>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</si>
  <si>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</si>
  <si>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</si>
  <si>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</si>
  <si>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</si>
  <si>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</si>
  <si>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</si>
  <si>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</si>
  <si>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</si>
  <si>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</si>
  <si>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</si>
  <si>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</si>
  <si>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</si>
  <si>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</si>
  <si>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</si>
  <si>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</si>
  <si>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</si>
  <si>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</si>
  <si>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</si>
  <si>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</si>
  <si>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</si>
  <si>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</si>
  <si>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</si>
  <si>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</si>
  <si>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</si>
  <si>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</si>
  <si>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</si>
  <si>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</si>
  <si>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</si>
  <si>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</si>
  <si>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</si>
  <si>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</si>
  <si>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</si>
  <si>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</si>
  <si>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</si>
  <si>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</si>
  <si>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</si>
  <si>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</si>
  <si>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</si>
  <si>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</si>
  <si>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</si>
  <si>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</si>
  <si>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</si>
  <si>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</si>
  <si>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</si>
  <si>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</si>
  <si>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</si>
  <si>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</si>
  <si>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</si>
  <si>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</si>
  <si>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</si>
  <si>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</si>
  <si>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</si>
  <si>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</si>
  <si>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</si>
  <si>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</si>
  <si>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</si>
  <si>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</si>
  <si>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</si>
  <si>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</si>
  <si>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</si>
  <si>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</si>
  <si>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</si>
  <si>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</si>
  <si>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</si>
  <si>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</si>
  <si>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</si>
  <si>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</si>
  <si>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</si>
  <si>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</si>
  <si>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</si>
  <si>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</si>
  <si>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</si>
  <si>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</si>
  <si>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</si>
  <si>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</si>
  <si>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</si>
  <si>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</si>
  <si>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</si>
  <si>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</si>
  <si>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</si>
  <si>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</si>
  <si>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</si>
  <si>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</si>
  <si>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</si>
  <si>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</si>
  <si>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</si>
  <si>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</si>
  <si>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</si>
  <si>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</si>
  <si>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</si>
  <si>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</si>
  <si>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</si>
  <si>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</si>
  <si>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</si>
  <si>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</si>
  <si>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</si>
  <si>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</si>
  <si>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</si>
  <si>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</si>
  <si>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</si>
  <si>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</si>
  <si>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</si>
  <si>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</si>
  <si>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</si>
  <si>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</si>
  <si>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</si>
  <si>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</si>
  <si>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</si>
  <si>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</si>
  <si>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</si>
  <si>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</si>
  <si>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</si>
  <si>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</si>
  <si>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</si>
  <si>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</si>
  <si>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</si>
  <si>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</si>
  <si>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</si>
  <si>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</si>
  <si>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</si>
  <si>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</si>
  <si>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</si>
  <si>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</si>
  <si>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</si>
  <si>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</si>
  <si>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</si>
  <si>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</si>
  <si>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</si>
  <si>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</si>
  <si>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</si>
  <si>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</si>
  <si>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</si>
  <si>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</si>
  <si>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</si>
  <si>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</si>
  <si>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</si>
  <si>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</si>
  <si>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</si>
  <si>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</si>
  <si>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</si>
  <si>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</si>
  <si>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</si>
  <si>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</si>
  <si>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</si>
  <si>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</si>
  <si>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</si>
  <si>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</si>
  <si>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</si>
  <si>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</si>
  <si>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</si>
  <si>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</si>
  <si>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</si>
  <si>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</si>
  <si>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</si>
  <si>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</si>
  <si>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</si>
  <si>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</si>
  <si>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</si>
  <si>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</si>
  <si>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</si>
  <si>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</si>
  <si>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</si>
  <si>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</si>
  <si>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</si>
  <si>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</si>
  <si>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</si>
  <si>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</si>
  <si>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</si>
  <si>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</si>
  <si>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</si>
  <si>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</si>
  <si>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</si>
  <si>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</si>
  <si>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</si>
  <si>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</si>
  <si>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</si>
  <si>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</si>
  <si>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</si>
  <si>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</si>
  <si>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</si>
  <si>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</si>
  <si>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</si>
  <si>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</si>
  <si>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</si>
  <si>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</si>
  <si>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</si>
  <si>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</si>
  <si>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</si>
  <si>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</si>
  <si>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</si>
  <si>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</si>
  <si>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</si>
  <si>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</si>
  <si>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</si>
  <si>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</si>
  <si>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</si>
  <si>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</si>
  <si>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</si>
  <si>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</si>
  <si>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</si>
  <si>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</si>
  <si>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</si>
  <si>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</si>
  <si>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</si>
  <si>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</si>
  <si>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</si>
  <si>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</si>
  <si>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</si>
  <si>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</si>
  <si>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</si>
  <si>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</si>
  <si>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</si>
  <si>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</si>
  <si>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</si>
  <si>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</si>
  <si>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</si>
  <si>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</si>
  <si>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</si>
  <si>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</si>
  <si>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</si>
  <si>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</si>
  <si>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</si>
  <si>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</si>
  <si>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</si>
  <si>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</si>
  <si>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</si>
  <si>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</si>
  <si>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</si>
  <si>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</si>
  <si>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</si>
  <si>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</si>
  <si>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</si>
  <si>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</si>
  <si>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</si>
  <si>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</si>
  <si>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</si>
  <si>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</si>
  <si>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</si>
  <si>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</si>
  <si>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</si>
  <si>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</si>
  <si>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</si>
  <si>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</si>
  <si>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</si>
  <si>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</si>
  <si>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</si>
  <si>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</si>
  <si>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</si>
  <si>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</si>
  <si>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</si>
  <si>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</si>
  <si>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</si>
  <si>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</si>
  <si>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</si>
  <si>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</si>
  <si>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</si>
  <si>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</si>
  <si>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</si>
  <si>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</si>
  <si>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</si>
  <si>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</si>
  <si>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</si>
  <si>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</si>
  <si>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</si>
  <si>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</si>
  <si>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</si>
  <si>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</si>
  <si>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</si>
  <si>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</si>
  <si>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</si>
  <si>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</si>
  <si>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</si>
  <si>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</si>
  <si>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</si>
  <si>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</si>
  <si>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</si>
  <si>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</si>
  <si>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</si>
  <si>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</si>
  <si>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</si>
  <si>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</si>
  <si>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</si>
  <si>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</si>
  <si>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</si>
  <si>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</si>
  <si>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</si>
  <si>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</si>
  <si>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</si>
  <si>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</si>
  <si>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</si>
  <si>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</si>
  <si>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</si>
  <si>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</si>
  <si>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</si>
  <si>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</si>
  <si>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</si>
  <si>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</si>
  <si>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</si>
  <si>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</si>
  <si>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</si>
  <si>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</si>
  <si>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</si>
  <si>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</si>
  <si>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</si>
  <si>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</si>
  <si>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</si>
  <si>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</si>
  <si>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</si>
  <si>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</si>
  <si>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</si>
  <si>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</si>
  <si>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</si>
  <si>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</si>
  <si>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</si>
  <si>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</si>
  <si>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</si>
  <si>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</si>
  <si>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</si>
  <si>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</si>
  <si>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</si>
  <si>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</si>
  <si>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</si>
  <si>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</si>
  <si>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</si>
  <si>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</si>
  <si>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</si>
  <si>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</si>
  <si>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</si>
  <si>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</si>
  <si>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</si>
  <si>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</si>
  <si>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</si>
  <si>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</si>
  <si>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</si>
  <si>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</si>
  <si>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</si>
  <si>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</si>
  <si>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</si>
  <si>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</si>
  <si>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</si>
  <si>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</si>
  <si>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</si>
  <si>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</si>
  <si>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</si>
  <si>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</si>
  <si>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</si>
  <si>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</si>
  <si>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</si>
  <si>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</si>
  <si>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</si>
  <si>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</si>
  <si>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</si>
  <si>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</si>
  <si>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</si>
  <si>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</si>
  <si>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</si>
  <si>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</si>
  <si>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</si>
  <si>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</si>
  <si>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</si>
  <si>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</si>
  <si>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</si>
  <si>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</si>
  <si>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</si>
  <si>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</si>
  <si>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</si>
  <si>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</si>
  <si>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</si>
  <si>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</si>
  <si>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</si>
  <si>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</si>
  <si>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</si>
  <si>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</si>
  <si>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</si>
  <si>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</si>
  <si>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</si>
  <si>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</si>
  <si>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</si>
  <si>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</si>
  <si>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</si>
  <si>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</si>
  <si>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</si>
  <si>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</si>
  <si>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</si>
  <si>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</si>
  <si>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</si>
  <si>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</si>
  <si>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</si>
  <si>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</si>
  <si>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</si>
  <si>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</si>
  <si>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</si>
  <si>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</si>
  <si>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</si>
  <si>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</si>
  <si>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</si>
  <si>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</si>
  <si>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</si>
  <si>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</si>
  <si>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</si>
  <si>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</si>
  <si>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</si>
  <si>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</si>
  <si>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</si>
  <si>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</si>
  <si>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</si>
  <si>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</si>
  <si>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</si>
  <si>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</si>
  <si>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</si>
  <si>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</si>
  <si>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</si>
  <si>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</si>
  <si>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</si>
  <si>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</si>
  <si>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</si>
  <si>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</si>
  <si>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</si>
  <si>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</si>
  <si>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</si>
  <si>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</si>
  <si>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</si>
  <si>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</si>
  <si>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</si>
  <si>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</si>
  <si>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</si>
  <si>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</si>
  <si>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</si>
  <si>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</si>
  <si>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</si>
  <si>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</si>
  <si>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</si>
  <si>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</si>
  <si>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</si>
  <si>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</si>
  <si>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</si>
  <si>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</si>
  <si>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</si>
  <si>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</si>
  <si>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</si>
  <si>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</si>
  <si>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</si>
  <si>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</si>
  <si>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</si>
  <si>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</si>
  <si>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</si>
  <si>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</si>
  <si>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</si>
  <si>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</si>
  <si>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</si>
  <si>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</si>
  <si>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</si>
  <si>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</si>
  <si>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</si>
  <si>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</si>
  <si>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</si>
  <si>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</si>
  <si>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</si>
  <si>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</si>
  <si>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</si>
  <si>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</si>
  <si>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</si>
  <si>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</si>
  <si>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</si>
  <si>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</si>
  <si>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</si>
  <si>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</si>
  <si>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</si>
  <si>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</si>
  <si>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</si>
  <si>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</si>
  <si>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</si>
  <si>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</si>
  <si>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</si>
  <si>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</si>
  <si>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</si>
  <si>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</si>
  <si>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</si>
  <si>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</si>
  <si>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</si>
  <si>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</si>
  <si>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</si>
  <si>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</si>
  <si>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</si>
  <si>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</si>
  <si>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</si>
  <si>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</si>
  <si>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</si>
  <si>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</si>
  <si>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</si>
  <si>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</si>
  <si>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</si>
  <si>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</si>
  <si>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</si>
  <si>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</si>
  <si>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</si>
  <si>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</si>
  <si>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</si>
  <si>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</si>
  <si>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</si>
  <si>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</si>
  <si>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</si>
  <si>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</si>
  <si>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</si>
  <si>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</si>
  <si>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</si>
  <si>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</si>
  <si>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</si>
  <si>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</si>
  <si>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</si>
  <si>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</si>
  <si>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</si>
  <si>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</si>
  <si>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</si>
  <si>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</si>
  <si>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</si>
  <si>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</si>
  <si>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</si>
  <si>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</si>
  <si>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</si>
  <si>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</si>
  <si>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</si>
  <si>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</si>
  <si>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</si>
  <si>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</si>
  <si>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</si>
  <si>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</si>
  <si>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</si>
  <si>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</si>
  <si>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</si>
  <si>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</si>
  <si>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</si>
  <si>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</si>
  <si>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</si>
  <si>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</si>
  <si>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</si>
  <si>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</si>
  <si>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</si>
  <si>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</si>
  <si>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</si>
  <si>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</si>
  <si>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</si>
  <si>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</si>
  <si>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</si>
  <si>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</si>
  <si>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</si>
  <si>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</si>
  <si>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</si>
  <si>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</si>
  <si>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</si>
  <si>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</si>
  <si>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</si>
  <si>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</si>
  <si>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</si>
  <si>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</si>
  <si>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</si>
  <si>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</si>
  <si>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</si>
  <si>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</si>
  <si>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</si>
  <si>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</si>
  <si>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</si>
  <si>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</si>
  <si>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</si>
  <si>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</si>
  <si>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</si>
  <si>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</si>
  <si>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</si>
  <si>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</si>
  <si>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</si>
  <si>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</si>
  <si>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</si>
  <si>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</si>
  <si>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</si>
  <si>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</si>
  <si>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</si>
  <si>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</si>
  <si>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</si>
  <si>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</si>
  <si>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</si>
  <si>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</si>
  <si>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</si>
  <si>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</si>
  <si>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</si>
  <si>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</si>
  <si>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</si>
  <si>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</si>
  <si>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</si>
  <si>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</si>
  <si>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</si>
  <si>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</si>
  <si>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</si>
  <si>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</si>
  <si>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</si>
  <si>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</si>
  <si>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</si>
  <si>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</si>
  <si>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</si>
  <si>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</si>
  <si>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</si>
  <si>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</si>
  <si>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</si>
  <si>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</si>
  <si>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</si>
  <si>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</si>
  <si>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</si>
  <si>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</si>
  <si>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</si>
  <si>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</si>
  <si>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</si>
  <si>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</si>
  <si>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</si>
  <si>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</si>
  <si>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</si>
  <si>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</si>
  <si>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</si>
  <si>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</si>
  <si>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</si>
  <si>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</si>
  <si>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</si>
  <si>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</si>
  <si>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</si>
  <si>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</si>
  <si>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</si>
  <si>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</si>
  <si>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</si>
  <si>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</si>
  <si>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</si>
  <si>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</si>
  <si>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</si>
  <si>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</si>
  <si>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</si>
  <si>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</si>
  <si>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</si>
  <si>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</si>
  <si>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</si>
  <si>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</si>
  <si>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</si>
  <si>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</si>
  <si>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</si>
  <si>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</si>
  <si>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</si>
  <si>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</si>
  <si>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</si>
  <si>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</si>
  <si>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</si>
  <si>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</si>
  <si>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</si>
  <si>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</si>
  <si>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</si>
  <si>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</si>
  <si>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</si>
  <si>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</si>
  <si>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</si>
  <si>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</si>
  <si>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</si>
  <si>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</si>
  <si>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</si>
  <si>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</si>
  <si>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</si>
  <si>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</si>
  <si>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</si>
  <si>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</si>
  <si>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</si>
  <si>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</si>
  <si>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</si>
  <si>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</si>
  <si>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</si>
  <si>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</si>
  <si>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</si>
  <si>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</si>
  <si>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</si>
  <si>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</si>
  <si>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</si>
  <si>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</si>
  <si>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</si>
  <si>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</si>
  <si>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</si>
  <si>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</si>
  <si>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</si>
  <si>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</si>
  <si>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</si>
  <si>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</si>
  <si>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</si>
  <si>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</si>
  <si>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</si>
  <si>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</si>
  <si>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</si>
  <si>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</si>
  <si>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</si>
  <si>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</si>
  <si>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</si>
  <si>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</si>
  <si>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</si>
  <si>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</si>
  <si>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</si>
  <si>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</si>
  <si>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</si>
  <si>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</si>
  <si>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</si>
  <si>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</si>
  <si>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</si>
  <si>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</si>
  <si>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</si>
  <si>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</si>
  <si>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</si>
  <si>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</si>
  <si>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</si>
  <si>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</si>
  <si>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</si>
  <si>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</si>
  <si>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</si>
  <si>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</si>
  <si>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</si>
  <si>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</si>
  <si>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</si>
  <si>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</si>
  <si>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</si>
  <si>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</si>
  <si>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</si>
  <si>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</si>
  <si>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</si>
  <si>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</si>
  <si>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</si>
  <si>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</si>
  <si>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</si>
  <si>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</si>
  <si>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</si>
  <si>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</si>
  <si>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</si>
  <si>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</si>
  <si>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</si>
  <si>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</si>
  <si>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</si>
  <si>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</si>
  <si>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</si>
  <si>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</si>
  <si>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</si>
  <si>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</si>
  <si>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</si>
  <si>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</si>
  <si>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</si>
  <si>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</si>
  <si>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</si>
  <si>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</si>
  <si>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</si>
  <si>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</si>
  <si>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</si>
  <si>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</si>
  <si>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</si>
  <si>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</si>
  <si>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</si>
  <si>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</si>
  <si>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</si>
  <si>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</si>
  <si>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</si>
  <si>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</si>
  <si>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</si>
  <si>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</si>
  <si>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</si>
  <si>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</si>
  <si>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</si>
  <si>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</si>
  <si>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</si>
  <si>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</si>
  <si>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</si>
  <si>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</si>
  <si>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</si>
  <si>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</si>
  <si>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</si>
  <si>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</si>
  <si>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</si>
  <si>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</si>
  <si>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</si>
  <si>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</si>
  <si>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</si>
  <si>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</si>
  <si>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</si>
  <si>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</si>
  <si>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</si>
  <si>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</si>
  <si>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</si>
  <si>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</si>
  <si>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</si>
  <si>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</si>
  <si>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</si>
  <si>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</si>
  <si>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</si>
  <si>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</si>
  <si>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</si>
  <si>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</si>
  <si>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</si>
  <si>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</si>
  <si>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</si>
  <si>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</si>
  <si>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</si>
  <si>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</si>
  <si>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</si>
  <si>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</si>
  <si>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</si>
  <si>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</si>
  <si>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</si>
  <si>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</si>
  <si>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</si>
  <si>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</si>
  <si>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</si>
  <si>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</si>
  <si>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</si>
  <si>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</si>
  <si>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</si>
  <si>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</si>
  <si>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</si>
  <si>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</si>
  <si>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</si>
  <si>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</si>
  <si>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</si>
  <si>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</si>
  <si>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</si>
  <si>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</si>
  <si>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</si>
  <si>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</si>
  <si>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</si>
  <si>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</si>
  <si>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</si>
  <si>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</si>
  <si>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</si>
  <si>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</si>
  <si>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</si>
  <si>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</si>
  <si>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</si>
  <si>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</si>
  <si>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</si>
  <si>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</si>
  <si>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</si>
  <si>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</si>
  <si>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</si>
  <si>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</si>
  <si>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</si>
  <si>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</si>
  <si>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</si>
  <si>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</si>
  <si>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</si>
  <si>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</si>
  <si>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</si>
  <si>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</si>
  <si>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</si>
  <si>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</si>
  <si>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</si>
  <si>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</si>
  <si>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</si>
  <si>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</si>
  <si>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</si>
  <si>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</si>
  <si>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</si>
  <si>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</si>
  <si>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</si>
  <si>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</si>
  <si>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</si>
  <si>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</si>
  <si>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</si>
  <si>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</si>
  <si>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</si>
  <si>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</si>
  <si>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</si>
  <si>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</si>
  <si>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</si>
  <si>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</si>
  <si>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</si>
  <si>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</si>
  <si>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</si>
  <si>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</si>
  <si>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</si>
  <si>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</si>
  <si>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</si>
  <si>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</si>
  <si>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</si>
  <si>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</si>
  <si>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</si>
  <si>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</si>
  <si>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</si>
  <si>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</si>
  <si>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</si>
  <si>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</si>
  <si>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</si>
  <si>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</si>
  <si>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</si>
  <si>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</si>
  <si>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</si>
  <si>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</si>
  <si>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</si>
  <si>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</si>
  <si>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</si>
  <si>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</si>
  <si>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</si>
  <si>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</si>
  <si>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</si>
  <si>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</si>
  <si>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</si>
  <si>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</si>
  <si>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</si>
  <si>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</si>
  <si>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</si>
  <si>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</si>
  <si>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</si>
  <si>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</si>
  <si>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</si>
  <si>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</si>
  <si>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</si>
  <si>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</si>
  <si>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</si>
  <si>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</si>
  <si>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</si>
  <si>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</si>
  <si>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</si>
  <si>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</si>
  <si>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</si>
  <si>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</si>
  <si>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</si>
  <si>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</si>
  <si>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</si>
  <si>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</si>
  <si>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</si>
  <si>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</si>
  <si>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</si>
  <si>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</si>
  <si>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</si>
  <si>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</si>
  <si>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</si>
  <si>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</si>
  <si>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</si>
  <si>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</si>
  <si>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</si>
  <si>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</si>
  <si>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</si>
  <si>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</si>
  <si>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</si>
  <si>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</si>
  <si>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</si>
  <si>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</si>
  <si>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</si>
  <si>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</si>
  <si>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</si>
  <si>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</si>
  <si>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</si>
  <si>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</si>
  <si>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</si>
  <si>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</si>
  <si>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</si>
  <si>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</si>
  <si>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</si>
  <si>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</si>
  <si>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</si>
  <si>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</si>
  <si>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</si>
  <si>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</si>
  <si>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</si>
  <si>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</si>
  <si>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</si>
  <si>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</si>
  <si>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</si>
  <si>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</si>
  <si>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</si>
  <si>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</si>
  <si>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</si>
  <si>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</si>
  <si>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</si>
  <si>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</si>
  <si>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</si>
  <si>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</si>
  <si>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</si>
  <si>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</si>
  <si>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</si>
  <si>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</si>
  <si>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</si>
  <si>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</si>
  <si>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</si>
  <si>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</si>
  <si>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</si>
  <si>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</si>
  <si>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</si>
  <si>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</si>
  <si>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</si>
  <si>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</si>
  <si>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</si>
  <si>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</si>
  <si>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</si>
  <si>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</si>
  <si>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</si>
  <si>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</si>
  <si>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</si>
  <si>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</si>
  <si>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</si>
  <si>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</si>
  <si>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</si>
  <si>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</si>
  <si>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</si>
  <si>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</si>
  <si>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</si>
  <si>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</si>
  <si>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</si>
  <si>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</si>
  <si>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</si>
  <si>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</si>
  <si>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</si>
  <si>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</si>
  <si>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</si>
  <si>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</si>
  <si>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</si>
  <si>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</si>
  <si>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</si>
  <si>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</si>
  <si>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</si>
  <si>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</si>
  <si>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</si>
  <si>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</si>
  <si>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</si>
  <si>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</si>
  <si>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</si>
  <si>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</si>
  <si>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</si>
  <si>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</si>
  <si>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</si>
  <si>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</si>
  <si>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</si>
  <si>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</si>
  <si>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</si>
  <si>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</si>
  <si>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</si>
  <si>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</si>
  <si>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</si>
  <si>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</si>
  <si>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</si>
  <si>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</si>
  <si>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</si>
  <si>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</si>
  <si>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</si>
  <si>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</si>
  <si>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</si>
  <si>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</si>
  <si>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</si>
  <si>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</si>
  <si>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</si>
  <si>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</si>
  <si>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</si>
  <si>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</si>
  <si>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</si>
  <si>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</si>
  <si>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</si>
  <si>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</si>
  <si>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</si>
  <si>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</si>
  <si>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</si>
  <si>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</si>
  <si>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</si>
  <si>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</si>
  <si>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</si>
  <si>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</si>
  <si>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</si>
  <si>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</si>
  <si>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</si>
  <si>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</si>
  <si>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</si>
  <si>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</si>
  <si>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</si>
  <si>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</si>
  <si>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</si>
  <si>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</si>
  <si>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</si>
  <si>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</si>
  <si>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</si>
  <si>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</si>
  <si>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</si>
  <si>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</si>
  <si>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</si>
  <si>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</si>
  <si>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</si>
  <si>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</si>
  <si>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</si>
  <si>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</si>
  <si>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</si>
  <si>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</si>
  <si>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</si>
  <si>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</si>
  <si>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</si>
  <si>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</si>
  <si>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</si>
  <si>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</si>
  <si>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</si>
  <si>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</si>
  <si>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</si>
  <si>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</si>
  <si>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</si>
  <si>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</si>
  <si>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</si>
  <si>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</si>
  <si>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</si>
  <si>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</si>
  <si>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</si>
  <si>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</si>
  <si>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</si>
  <si>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</si>
  <si>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</si>
  <si>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</si>
  <si>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</si>
  <si>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</si>
  <si>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</si>
  <si>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</si>
  <si>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</si>
  <si>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</si>
  <si>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</si>
  <si>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</si>
  <si>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</si>
  <si>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</si>
  <si>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</si>
  <si>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</si>
  <si>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</si>
  <si>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</si>
  <si>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</si>
  <si>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</si>
  <si>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</si>
  <si>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</si>
  <si>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</si>
  <si>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</si>
  <si>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</si>
  <si>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</si>
  <si>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</si>
  <si>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</si>
  <si>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</si>
  <si>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</si>
  <si>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</si>
  <si>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</si>
  <si>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</si>
  <si>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</si>
  <si>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</si>
  <si>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</si>
  <si>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</si>
  <si>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</si>
  <si>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</si>
  <si>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</si>
  <si>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</si>
  <si>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</si>
  <si>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</si>
  <si>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</si>
  <si>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</si>
  <si>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</si>
  <si>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</si>
  <si>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</si>
  <si>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</si>
  <si>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</si>
  <si>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</si>
  <si>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</si>
  <si>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</si>
  <si>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</si>
  <si>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</si>
  <si>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</si>
  <si>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</si>
  <si>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</si>
  <si>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</si>
  <si>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</si>
  <si>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</si>
  <si>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</si>
  <si>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</si>
  <si>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</si>
  <si>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</si>
  <si>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</si>
  <si>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</si>
  <si>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</si>
  <si>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</si>
  <si>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</si>
  <si>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</si>
  <si>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</si>
  <si>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</si>
  <si>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</si>
  <si>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</si>
  <si>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</si>
  <si>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</si>
  <si>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</si>
  <si>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</si>
  <si>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</si>
  <si>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</si>
  <si>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</si>
  <si>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</si>
  <si>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</si>
  <si>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</si>
  <si>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</si>
  <si>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</si>
  <si>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</si>
  <si>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</si>
  <si>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</si>
  <si>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</si>
  <si>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</si>
  <si>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</si>
  <si>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</si>
  <si>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</si>
  <si>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</si>
  <si>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</si>
  <si>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</si>
  <si>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</si>
  <si>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</si>
  <si>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</si>
  <si>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</si>
  <si>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</si>
  <si>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</si>
  <si>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</si>
  <si>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</si>
  <si>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</si>
  <si>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</si>
  <si>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</si>
  <si>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</si>
  <si>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</si>
  <si>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</si>
  <si>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</si>
  <si>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</si>
  <si>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</si>
  <si>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</si>
  <si>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</si>
  <si>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</si>
  <si>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</si>
  <si>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</si>
  <si>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</si>
  <si>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</si>
  <si>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</si>
  <si>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</si>
  <si>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</si>
  <si>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</si>
  <si>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</si>
  <si>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</si>
  <si>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</si>
  <si>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</si>
  <si>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</si>
  <si>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</si>
  <si>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</si>
  <si>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</si>
  <si>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</si>
  <si>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</si>
  <si>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</si>
  <si>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</si>
  <si>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</si>
  <si>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</si>
  <si>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</si>
  <si>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</si>
  <si>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</si>
  <si>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</si>
  <si>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</si>
  <si>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</si>
  <si>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</si>
  <si>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</si>
  <si>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</si>
  <si>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</si>
  <si>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</si>
  <si>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</si>
  <si>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</si>
  <si>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</si>
  <si>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</si>
  <si>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</si>
  <si>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</si>
  <si>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</si>
  <si>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</si>
  <si>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</si>
  <si>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</si>
  <si>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</si>
  <si>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</si>
  <si>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</si>
  <si>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</si>
  <si>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</si>
  <si>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</si>
  <si>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</si>
  <si>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</si>
  <si>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</si>
  <si>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</si>
  <si>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</si>
  <si>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</si>
  <si>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</si>
  <si>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</si>
  <si>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</si>
  <si>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</si>
  <si>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</si>
  <si>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</si>
  <si>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</si>
  <si>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</si>
  <si>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</si>
  <si>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</si>
  <si>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</si>
  <si>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</si>
  <si>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</si>
  <si>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</si>
  <si>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</si>
  <si>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</si>
  <si>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</si>
  <si>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</si>
  <si>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</si>
  <si>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</si>
  <si>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</si>
  <si>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</si>
  <si>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</si>
  <si>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</si>
  <si>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</si>
  <si>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</si>
  <si>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</si>
  <si>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</si>
  <si>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</si>
  <si>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</si>
  <si>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</si>
  <si>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</si>
  <si>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</si>
  <si>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</si>
  <si>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</si>
  <si>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</si>
  <si>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</si>
  <si>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</si>
  <si>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</si>
  <si>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</si>
  <si>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</si>
  <si>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</si>
  <si>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</si>
  <si>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</si>
  <si>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</si>
  <si>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</si>
  <si>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</si>
  <si>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</si>
  <si>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</si>
  <si>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</si>
  <si>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</si>
  <si>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</si>
  <si>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</si>
  <si>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</si>
  <si>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</si>
  <si>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</si>
  <si>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</si>
  <si>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</si>
  <si>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</si>
  <si>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</si>
  <si>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</si>
  <si>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</si>
  <si>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</si>
  <si>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</si>
  <si>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</si>
  <si>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</si>
  <si>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</si>
  <si>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</si>
  <si>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</si>
  <si>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</si>
  <si>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</si>
  <si>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</si>
  <si>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</si>
  <si>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</si>
  <si>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</si>
  <si>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</si>
  <si>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</si>
  <si>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</si>
  <si>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</si>
  <si>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</si>
  <si>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</si>
  <si>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</si>
  <si>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</si>
  <si>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</si>
  <si>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</si>
  <si>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</si>
  <si>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</si>
  <si>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</si>
  <si>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</si>
  <si>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</si>
  <si>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</si>
  <si>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</si>
  <si>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</si>
  <si>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</si>
  <si>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</si>
  <si>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</si>
  <si>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</si>
  <si>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</si>
  <si>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</si>
  <si>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</si>
  <si>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</si>
  <si>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</si>
  <si>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</si>
  <si>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</si>
  <si>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</si>
  <si>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</si>
  <si>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</si>
  <si>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</si>
  <si>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</si>
  <si>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</si>
  <si>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</si>
  <si>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</si>
  <si>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</si>
  <si>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</si>
  <si>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</si>
  <si>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</si>
  <si>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</si>
  <si>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</si>
  <si>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</si>
  <si>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</si>
  <si>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</si>
  <si>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</si>
  <si>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</si>
  <si>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</si>
  <si>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</si>
  <si>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</si>
  <si>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</si>
  <si>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</si>
  <si>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</si>
  <si>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</si>
  <si>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</si>
  <si>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</si>
  <si>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</si>
  <si>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</si>
  <si>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</si>
  <si>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</si>
  <si>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</si>
  <si>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</si>
  <si>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</si>
  <si>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</si>
  <si>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</si>
  <si>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</si>
  <si>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</si>
  <si>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</si>
  <si>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</si>
  <si>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</si>
  <si>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</si>
  <si>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</si>
  <si>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</si>
  <si>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</si>
  <si>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</si>
  <si>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</si>
  <si>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</si>
  <si>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</si>
  <si>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</si>
  <si>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</si>
  <si>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</si>
  <si>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</si>
  <si>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</si>
  <si>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</si>
  <si>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</si>
  <si>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</si>
  <si>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</si>
  <si>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</si>
  <si>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</si>
  <si>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</si>
  <si>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</si>
  <si>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</si>
  <si>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</si>
  <si>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</si>
  <si>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</si>
  <si>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</si>
  <si>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</si>
  <si>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</si>
  <si>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</si>
  <si>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</si>
  <si>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</si>
  <si>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</si>
  <si>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</si>
  <si>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</si>
  <si>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</si>
  <si>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</si>
  <si>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</si>
  <si>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</si>
  <si>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</si>
  <si>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</si>
  <si>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</si>
  <si>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</si>
  <si>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</si>
  <si>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</si>
  <si>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</si>
  <si>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</si>
  <si>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</si>
  <si>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</si>
  <si>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</si>
  <si>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</si>
  <si>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</si>
  <si>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</si>
  <si>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</si>
  <si>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</si>
  <si>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</si>
  <si>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</si>
  <si>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</si>
  <si>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</si>
  <si>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</si>
  <si>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</si>
  <si>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</si>
  <si>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</si>
  <si>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</si>
  <si>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</si>
  <si>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</si>
  <si>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</si>
  <si>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</si>
  <si>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</si>
  <si>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</si>
  <si>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</si>
  <si>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</si>
  <si>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</si>
  <si>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</si>
  <si>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</si>
  <si>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</si>
  <si>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</si>
  <si>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</si>
  <si>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</si>
  <si>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</si>
  <si>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</si>
  <si>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</si>
  <si>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</si>
  <si>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</si>
  <si>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</si>
  <si>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</si>
  <si>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</si>
  <si>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</si>
  <si>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</si>
  <si>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</si>
  <si>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</si>
  <si>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</si>
  <si>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</si>
  <si>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</si>
  <si>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</si>
  <si>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</si>
  <si>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</si>
  <si>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</si>
  <si>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</si>
  <si>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</si>
  <si>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</si>
  <si>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</si>
  <si>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</si>
  <si>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</si>
  <si>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</si>
  <si>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</si>
  <si>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</si>
  <si>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</si>
  <si>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</si>
  <si>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</si>
  <si>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</si>
  <si>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</si>
  <si>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</si>
  <si>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</si>
  <si>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</si>
  <si>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</si>
  <si>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</si>
  <si>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</si>
  <si>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</si>
  <si>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</si>
  <si>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</si>
  <si>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</si>
  <si>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</si>
  <si>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</si>
  <si>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</si>
  <si>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</si>
  <si>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</si>
  <si>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</si>
  <si>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</si>
  <si>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</si>
  <si>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</si>
  <si>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</si>
  <si>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</si>
  <si>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</si>
  <si>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</si>
  <si>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</si>
  <si>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</si>
  <si>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</si>
  <si>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</si>
  <si>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</si>
  <si>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</si>
  <si>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</si>
  <si>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</si>
  <si>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</si>
  <si>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</si>
  <si>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</si>
  <si>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</si>
  <si>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</si>
  <si>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</si>
  <si>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</si>
  <si>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</si>
  <si>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</si>
  <si>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</si>
  <si>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</si>
  <si>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</si>
  <si>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</si>
  <si>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</si>
  <si>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</si>
  <si>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</si>
  <si>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</si>
  <si>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</si>
  <si>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</si>
  <si>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</si>
  <si>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</si>
  <si>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</si>
  <si>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</si>
  <si>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</si>
  <si>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</si>
  <si>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</si>
  <si>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</si>
  <si>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</si>
  <si>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</si>
  <si>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</si>
  <si>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</si>
  <si>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</si>
  <si>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</si>
  <si>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</si>
  <si>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</si>
  <si>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</si>
  <si>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</si>
  <si>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</si>
  <si>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</si>
  <si>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</si>
  <si>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</si>
  <si>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</si>
  <si>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</si>
  <si>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</si>
  <si>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</si>
  <si>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</si>
  <si>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</si>
  <si>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</si>
  <si>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</si>
  <si>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</si>
  <si>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</si>
  <si>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</si>
  <si>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</si>
  <si>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</si>
  <si>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</si>
  <si>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</si>
  <si>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</si>
  <si>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</si>
  <si>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</si>
  <si>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</si>
  <si>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</si>
  <si>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</si>
  <si>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</si>
  <si>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</si>
  <si>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</si>
  <si>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</si>
  <si>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</si>
  <si>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</si>
  <si>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</si>
  <si>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</si>
  <si>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</si>
  <si>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</si>
  <si>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</si>
  <si>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</si>
  <si>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</si>
  <si>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</si>
  <si>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</si>
  <si>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</si>
  <si>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</si>
  <si>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</si>
  <si>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</si>
  <si>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</si>
  <si>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</si>
  <si>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</si>
  <si>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</si>
  <si>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</si>
  <si>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</si>
  <si>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</si>
  <si>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</si>
  <si>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</si>
  <si>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</si>
  <si>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</si>
  <si>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</si>
  <si>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</si>
  <si>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</si>
  <si>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</si>
  <si>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</si>
  <si>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</si>
  <si>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</si>
  <si>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</si>
  <si>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</si>
  <si>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</si>
  <si>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</si>
  <si>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</si>
  <si>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</si>
  <si>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</si>
  <si>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</si>
  <si>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</si>
  <si>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</si>
  <si>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</si>
  <si>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</si>
  <si>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</si>
  <si>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</si>
  <si>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</si>
  <si>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</si>
  <si>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</si>
  <si>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</si>
  <si>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</si>
  <si>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</si>
  <si>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</si>
  <si>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</si>
  <si>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</si>
  <si>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</si>
  <si>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</si>
  <si>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</si>
  <si>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</si>
  <si>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</si>
  <si>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</si>
  <si>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</si>
  <si>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</si>
  <si>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</si>
  <si>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</si>
  <si>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</si>
  <si>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</si>
  <si>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</si>
  <si>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</si>
  <si>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</si>
  <si>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</si>
  <si>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</si>
  <si>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</si>
  <si>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</si>
  <si>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</si>
  <si>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</si>
  <si>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</si>
  <si>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</si>
  <si>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</si>
  <si>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</si>
  <si>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</si>
  <si>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</si>
  <si>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</si>
  <si>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</si>
  <si>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</si>
  <si>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</si>
  <si>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</si>
  <si>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</si>
  <si>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</si>
  <si>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</si>
  <si>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</si>
  <si>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</si>
  <si>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</si>
  <si>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</si>
  <si>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</si>
  <si>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</si>
  <si>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</si>
  <si>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</si>
  <si>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</si>
  <si>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</si>
  <si>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</si>
  <si>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</si>
  <si>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</si>
  <si>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</si>
  <si>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</si>
  <si>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</si>
  <si>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</si>
  <si>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</si>
  <si>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</si>
  <si>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</si>
  <si>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</si>
  <si>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</si>
  <si>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</si>
  <si>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</si>
  <si>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</si>
  <si>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</si>
  <si>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</si>
  <si>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</si>
  <si>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</si>
  <si>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</si>
  <si>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</si>
  <si>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</si>
  <si>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</si>
  <si>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</si>
  <si>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</si>
  <si>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</si>
  <si>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</si>
  <si>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</si>
  <si>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</si>
  <si>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</si>
  <si>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</si>
  <si>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</si>
  <si>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</si>
  <si>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</si>
  <si>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</si>
  <si>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</si>
  <si>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</si>
  <si>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</si>
  <si>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</si>
  <si>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</si>
  <si>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</si>
  <si>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</si>
  <si>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</si>
  <si>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</si>
  <si>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</si>
  <si>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</si>
  <si>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</si>
  <si>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</si>
  <si>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</si>
  <si>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</si>
  <si>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</si>
  <si>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</si>
  <si>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</si>
  <si>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</si>
  <si>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</si>
  <si>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</si>
  <si>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</si>
  <si>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</si>
  <si>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</si>
  <si>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</si>
  <si>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</si>
  <si>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</si>
  <si>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</si>
  <si>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</si>
  <si>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</si>
  <si>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</si>
  <si>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</si>
  <si>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</si>
  <si>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</si>
  <si>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</si>
  <si>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</si>
  <si>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</si>
  <si>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</si>
  <si>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</si>
  <si>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</si>
  <si>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</si>
  <si>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</si>
  <si>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</si>
  <si>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</si>
  <si>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</si>
  <si>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</si>
  <si>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</si>
  <si>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</si>
  <si>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</si>
  <si>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</si>
  <si>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</si>
  <si>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</si>
  <si>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</si>
  <si>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</si>
  <si>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</si>
  <si>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</si>
  <si>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</si>
  <si>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</si>
  <si>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</si>
  <si>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</si>
  <si>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</si>
  <si>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</si>
  <si>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</si>
  <si>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</si>
  <si>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</si>
  <si>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</si>
  <si>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</si>
  <si>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</si>
  <si>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</si>
  <si>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</si>
  <si>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</si>
  <si>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</si>
  <si>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</si>
  <si>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</si>
  <si>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</si>
  <si>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</si>
  <si>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</si>
  <si>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</si>
  <si>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</si>
  <si>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</si>
  <si>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</si>
  <si>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</si>
  <si>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</si>
  <si>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</si>
  <si>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</si>
  <si>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</si>
  <si>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</si>
  <si>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</si>
  <si>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</si>
  <si>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</si>
  <si>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</si>
  <si>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</si>
  <si>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</si>
  <si>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</si>
  <si>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</si>
  <si>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</si>
  <si>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</si>
  <si>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</si>
  <si>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</si>
  <si>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</si>
  <si>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</si>
  <si>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</si>
  <si>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</si>
  <si>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</si>
  <si>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</si>
  <si>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</si>
  <si>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</si>
  <si>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</si>
  <si>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</si>
  <si>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</si>
  <si>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</si>
  <si>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</si>
  <si>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</si>
  <si>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</si>
  <si>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</si>
  <si>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</si>
  <si>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</si>
  <si>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</si>
  <si>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</si>
  <si>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</si>
  <si>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</si>
  <si>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</si>
  <si>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</si>
  <si>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</si>
  <si>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</si>
  <si>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</si>
  <si>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</si>
  <si>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</si>
  <si>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</si>
  <si>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</si>
  <si>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</si>
  <si>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</si>
  <si>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</si>
  <si>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</si>
  <si>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</si>
  <si>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</si>
  <si>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</si>
  <si>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</si>
  <si>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</si>
  <si>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</si>
  <si>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</si>
  <si>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</si>
  <si>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</si>
  <si>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</si>
  <si>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</si>
  <si>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</si>
  <si>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</si>
  <si>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</si>
  <si>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</si>
  <si>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</si>
  <si>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</si>
  <si>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</si>
  <si>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</si>
  <si>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</si>
  <si>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</si>
  <si>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</si>
  <si>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</si>
  <si>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</si>
  <si>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</si>
  <si>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</si>
  <si>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</si>
  <si>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</si>
  <si>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</si>
  <si>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</si>
  <si>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</si>
  <si>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</si>
  <si>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</si>
  <si>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</si>
  <si>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</si>
  <si>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</si>
  <si>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</si>
  <si>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</si>
  <si>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</si>
  <si>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</si>
  <si>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</si>
  <si>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</si>
  <si>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</si>
  <si>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</si>
  <si>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</si>
  <si>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</si>
  <si>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</si>
  <si>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</si>
  <si>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</si>
  <si>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</si>
  <si>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</si>
  <si>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</si>
  <si>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</si>
  <si>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</si>
  <si>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</si>
  <si>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</si>
  <si>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</si>
  <si>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</si>
  <si>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</si>
  <si>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</si>
  <si>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</si>
  <si>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</si>
  <si>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</si>
  <si>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</si>
  <si>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</si>
  <si>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</si>
  <si>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</si>
  <si>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</si>
  <si>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</si>
  <si>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</si>
  <si>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</si>
  <si>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</si>
  <si>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</si>
  <si>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</si>
  <si>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</si>
  <si>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</si>
  <si>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</si>
  <si>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</si>
  <si>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</si>
  <si>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</si>
  <si>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</si>
  <si>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</si>
  <si>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</si>
  <si>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</si>
  <si>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</si>
  <si>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</si>
  <si>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</si>
  <si>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</si>
  <si>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</si>
  <si>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</si>
  <si>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</si>
  <si>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</si>
  <si>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</si>
  <si>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</si>
  <si>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</si>
  <si>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</si>
  <si>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</si>
  <si>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</si>
  <si>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</si>
  <si>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</si>
  <si>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</si>
  <si>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</si>
  <si>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</si>
  <si>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</si>
  <si>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</si>
  <si>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</si>
  <si>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</si>
  <si>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</si>
  <si>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</si>
  <si>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</si>
  <si>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</si>
  <si>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</si>
  <si>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</si>
  <si>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</si>
  <si>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</si>
  <si>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</si>
  <si>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</si>
  <si>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</si>
  <si>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</si>
  <si>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</si>
  <si>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</si>
  <si>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</si>
  <si>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</si>
  <si>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</si>
  <si>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</si>
  <si>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</si>
  <si>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</si>
  <si>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</si>
  <si>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</si>
  <si>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</si>
  <si>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</si>
  <si>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</si>
  <si>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</si>
  <si>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</si>
  <si>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</si>
  <si>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</si>
  <si>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</si>
  <si>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</si>
  <si>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</si>
  <si>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</si>
  <si>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</si>
  <si>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</si>
  <si>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</si>
  <si>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</si>
  <si>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</si>
  <si>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</si>
  <si>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</si>
  <si>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</si>
  <si>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</si>
  <si>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</si>
  <si>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</si>
  <si>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</si>
  <si>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</si>
  <si>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</si>
  <si>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</si>
  <si>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</si>
  <si>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</si>
  <si>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</si>
  <si>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</si>
  <si>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</si>
  <si>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</si>
  <si>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</si>
  <si>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</si>
  <si>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</si>
  <si>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</si>
  <si>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</si>
  <si>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</si>
  <si>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</si>
  <si>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</si>
  <si>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</si>
  <si>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</si>
  <si>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</si>
  <si>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</si>
  <si>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</si>
  <si>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</si>
  <si>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</si>
  <si>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</si>
  <si>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</si>
  <si>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</si>
  <si>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</si>
  <si>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</si>
  <si>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</si>
  <si>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</si>
  <si>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</si>
  <si>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</si>
  <si>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</si>
  <si>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</si>
  <si>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</si>
  <si>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</si>
  <si>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</si>
  <si>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</si>
  <si>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</si>
  <si>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</si>
  <si>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</si>
  <si>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</si>
  <si>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</si>
  <si>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</si>
  <si>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</si>
  <si>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</si>
  <si>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</si>
  <si>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</si>
  <si>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</si>
  <si>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</si>
  <si>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</si>
  <si>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</si>
  <si>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</si>
  <si>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</si>
  <si>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</si>
  <si>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</si>
  <si>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</si>
  <si>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</si>
  <si>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</si>
  <si>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</si>
  <si>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</si>
  <si>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</si>
  <si>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</si>
  <si>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</si>
  <si>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</si>
  <si>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</si>
  <si>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</si>
  <si>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</si>
  <si>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</si>
  <si>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</si>
  <si>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</si>
  <si>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</si>
  <si>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</si>
  <si>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</si>
  <si>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</si>
  <si>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</si>
  <si>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</si>
  <si>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</si>
  <si>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</si>
  <si>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</si>
  <si>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</si>
  <si>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</si>
  <si>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</si>
  <si>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</si>
  <si>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</si>
  <si>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</si>
  <si>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</si>
  <si>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</si>
  <si>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</si>
  <si>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</si>
  <si>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</si>
  <si>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</si>
  <si>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</si>
  <si>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</si>
  <si>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</si>
  <si>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</si>
  <si>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</si>
  <si>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</si>
  <si>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</si>
  <si>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</si>
  <si>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</si>
  <si>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</si>
  <si>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</si>
  <si>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</si>
  <si>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</si>
  <si>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</si>
  <si>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</si>
  <si>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</si>
  <si>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</si>
  <si>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</si>
  <si>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</si>
  <si>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</si>
  <si>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</si>
  <si>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</si>
  <si>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</si>
  <si>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</si>
  <si>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</si>
  <si>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</si>
  <si>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</si>
  <si>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</si>
  <si>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</si>
  <si>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</si>
  <si>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</si>
  <si>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</si>
  <si>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</si>
  <si>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</si>
  <si>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</si>
  <si>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</si>
  <si>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</si>
  <si>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</si>
  <si>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</si>
  <si>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</si>
  <si>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</si>
  <si>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</si>
  <si>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</si>
  <si>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</si>
  <si>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</si>
  <si>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</si>
  <si>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</si>
  <si>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</si>
  <si>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</si>
  <si>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</si>
  <si>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</si>
  <si>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</si>
  <si>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</si>
  <si>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</si>
  <si>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</si>
  <si>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</si>
  <si>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</si>
  <si>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</si>
  <si>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</si>
  <si>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</si>
  <si>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</si>
  <si>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</si>
  <si>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</si>
  <si>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</si>
  <si>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</si>
  <si>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</si>
  <si>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</si>
  <si>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</si>
  <si>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</si>
  <si>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</si>
  <si>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</si>
  <si>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</si>
  <si>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</si>
  <si>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</si>
  <si>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</si>
  <si>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</si>
  <si>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</si>
  <si>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</si>
  <si>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</si>
  <si>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</si>
  <si>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</si>
  <si>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</si>
  <si>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</si>
  <si>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</si>
  <si>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</si>
  <si>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</si>
  <si>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</si>
  <si>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</si>
  <si>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</si>
  <si>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</si>
  <si>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</si>
  <si>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</si>
  <si>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</si>
  <si>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</si>
  <si>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</si>
  <si>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</si>
  <si>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</si>
  <si>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</si>
  <si>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</si>
  <si>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</si>
  <si>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</si>
  <si>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</si>
  <si>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</si>
  <si>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</si>
  <si>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</si>
  <si>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</si>
  <si>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</si>
  <si>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</si>
  <si>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</si>
  <si>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</si>
  <si>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</si>
  <si>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</si>
  <si>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</si>
  <si>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</si>
  <si>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</si>
  <si>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</si>
  <si>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</si>
  <si>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</si>
  <si>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</si>
  <si>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</si>
  <si>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</si>
  <si>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</si>
  <si>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</si>
  <si>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</si>
  <si>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</si>
  <si>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</si>
  <si>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</si>
  <si>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</si>
  <si>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</si>
  <si>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</si>
  <si>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</si>
  <si>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</si>
  <si>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</si>
  <si>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</si>
  <si>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</si>
  <si>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</si>
  <si>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</si>
  <si>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</si>
  <si>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</si>
  <si>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</si>
  <si>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</si>
  <si>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</si>
  <si>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</si>
  <si>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</si>
  <si>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</si>
  <si>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</si>
  <si>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</si>
  <si>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</si>
  <si>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</si>
  <si>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</si>
  <si>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</si>
  <si>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</si>
  <si>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</si>
  <si>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</si>
  <si>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</si>
  <si>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</si>
  <si>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</si>
  <si>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</si>
  <si>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</si>
  <si>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</si>
  <si>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</si>
  <si>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</si>
  <si>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</si>
  <si>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</si>
  <si>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</si>
  <si>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</si>
  <si>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</si>
  <si>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</si>
  <si>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</si>
  <si>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</si>
  <si>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</si>
  <si>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</si>
  <si>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</si>
  <si>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</si>
  <si>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</si>
  <si>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</si>
  <si>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</si>
  <si>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</si>
  <si>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</si>
  <si>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</si>
  <si>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</si>
  <si>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</si>
  <si>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</si>
  <si>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</si>
  <si>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</si>
  <si>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</si>
  <si>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</si>
  <si>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</si>
  <si>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</si>
  <si>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</si>
  <si>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</si>
  <si>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</si>
  <si>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</si>
  <si>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</si>
  <si>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</si>
  <si>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</si>
  <si>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</si>
  <si>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</si>
  <si>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</si>
  <si>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</si>
  <si>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</si>
  <si>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</si>
  <si>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</si>
  <si>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</si>
  <si>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</si>
  <si>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</si>
  <si>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</si>
  <si>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</si>
  <si>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</si>
  <si>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</si>
  <si>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</si>
  <si>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</si>
  <si>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</si>
  <si>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</si>
  <si>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</si>
  <si>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</si>
  <si>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</si>
  <si>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</si>
  <si>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</si>
  <si>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</si>
  <si>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</si>
  <si>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</si>
  <si>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</si>
  <si>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</si>
  <si>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</si>
  <si>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</si>
  <si>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</si>
  <si>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</si>
  <si>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</si>
  <si>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</si>
  <si>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</si>
  <si>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</si>
  <si>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</si>
  <si>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</si>
  <si>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</si>
  <si>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</si>
  <si>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</si>
  <si>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</si>
  <si>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</si>
  <si>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</si>
  <si>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</si>
  <si>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</si>
  <si>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</si>
  <si>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</si>
  <si>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</si>
  <si>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</si>
  <si>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</si>
  <si>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</si>
  <si>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</si>
  <si>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</si>
  <si>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</si>
  <si>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</si>
  <si>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</si>
  <si>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</si>
  <si>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</si>
  <si>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</si>
  <si>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</si>
  <si>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</si>
  <si>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</si>
  <si>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</si>
  <si>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</si>
  <si>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</si>
  <si>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</si>
  <si>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</si>
  <si>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</si>
  <si>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</si>
  <si>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</si>
  <si>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</si>
  <si>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</si>
  <si>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</si>
  <si>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</si>
  <si>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</si>
  <si>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</si>
  <si>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</si>
  <si>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</si>
  <si>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</si>
  <si>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</si>
  <si>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</si>
  <si>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</si>
  <si>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</si>
  <si>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</si>
  <si>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</si>
  <si>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</si>
  <si>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</si>
  <si>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</si>
  <si>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</si>
  <si>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</si>
  <si>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</si>
  <si>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</si>
  <si>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</si>
  <si>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</si>
  <si>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</si>
  <si>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</si>
  <si>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</si>
  <si>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</si>
  <si>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</si>
  <si>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</si>
  <si>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</si>
  <si>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</si>
  <si>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</si>
  <si>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</si>
  <si>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</si>
  <si>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</si>
  <si>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</si>
  <si>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</si>
  <si>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</si>
  <si>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</si>
  <si>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</si>
  <si>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</si>
  <si>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</si>
  <si>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</si>
  <si>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</si>
  <si>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</si>
  <si>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</si>
  <si>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</si>
  <si>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</si>
  <si>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</si>
  <si>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</si>
  <si>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</si>
  <si>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</si>
  <si>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</si>
  <si>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</si>
  <si>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</si>
  <si>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</si>
  <si>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</si>
  <si>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</si>
  <si>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</si>
  <si>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</si>
  <si>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</si>
  <si>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</si>
  <si>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</si>
  <si>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</si>
  <si>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</si>
  <si>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</si>
  <si>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</si>
  <si>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</si>
  <si>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</si>
  <si>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</si>
  <si>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</si>
  <si>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</si>
  <si>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</si>
  <si>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</si>
  <si>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</si>
  <si>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</si>
  <si>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</si>
  <si>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</si>
  <si>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</si>
  <si>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</si>
  <si>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</si>
  <si>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</si>
  <si>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</si>
  <si>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</si>
  <si>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</si>
  <si>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</si>
  <si>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</si>
  <si>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</si>
  <si>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</si>
  <si>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</si>
  <si>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</si>
  <si>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</si>
  <si>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</si>
  <si>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</si>
  <si>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</si>
  <si>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</si>
  <si>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</si>
  <si>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</si>
  <si>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</si>
  <si>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</si>
  <si>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</si>
  <si>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</si>
  <si>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</si>
  <si>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</si>
  <si>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</si>
  <si>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</si>
  <si>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</si>
  <si>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</si>
  <si>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</si>
  <si>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</si>
  <si>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</si>
  <si>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</si>
  <si>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</si>
  <si>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</si>
  <si>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</si>
  <si>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</si>
  <si>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</si>
  <si>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</si>
  <si>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</si>
  <si>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</si>
  <si>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</si>
  <si>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</si>
  <si>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</si>
  <si>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</si>
  <si>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</si>
  <si>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</si>
  <si>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</si>
  <si>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</si>
  <si>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</si>
  <si>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</si>
  <si>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</si>
  <si>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</si>
  <si>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</si>
  <si>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</si>
  <si>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</si>
  <si>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</si>
  <si>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</si>
  <si>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</si>
  <si>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</si>
  <si>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</si>
  <si>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</si>
  <si>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</si>
  <si>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</si>
  <si>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</si>
  <si>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</si>
  <si>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</si>
  <si>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</si>
  <si>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</si>
  <si>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</si>
  <si>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</si>
  <si>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</si>
  <si>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</si>
  <si>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</si>
  <si>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</si>
  <si>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</si>
  <si>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</si>
  <si>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</si>
  <si>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</si>
  <si>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</si>
  <si>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</si>
  <si>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</si>
  <si>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</si>
  <si>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</si>
  <si>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</si>
  <si>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</si>
  <si>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</si>
  <si>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</si>
  <si>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</si>
  <si>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</si>
  <si>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</si>
  <si>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</si>
  <si>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</si>
  <si>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</si>
  <si>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</si>
  <si>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</si>
  <si>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</si>
  <si>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</si>
  <si>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</si>
  <si>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</si>
  <si>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</si>
  <si>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</si>
  <si>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</si>
  <si>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</si>
  <si>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</si>
  <si>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</si>
  <si>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</si>
  <si>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</si>
  <si>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</si>
  <si>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</si>
  <si>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</si>
  <si>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</si>
  <si>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</si>
  <si>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</si>
  <si>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</si>
  <si>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</si>
  <si>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</si>
  <si>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</si>
  <si>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</si>
  <si>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</si>
  <si>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</si>
  <si>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</si>
  <si>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</si>
  <si>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</si>
  <si>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</si>
  <si>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</si>
  <si>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</si>
  <si>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</si>
  <si>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</si>
  <si>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</si>
  <si>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</si>
  <si>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</si>
  <si>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</si>
  <si>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</si>
  <si>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</si>
  <si>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</si>
  <si>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</si>
  <si>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</si>
  <si>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</si>
  <si>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</si>
  <si>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</si>
  <si>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</si>
  <si>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</si>
  <si>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</si>
  <si>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</si>
  <si>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</si>
  <si>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</si>
  <si>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</si>
  <si>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</si>
  <si>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</si>
  <si>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</si>
  <si>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</si>
  <si>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</si>
  <si>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</si>
  <si>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</si>
  <si>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</si>
  <si>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</si>
  <si>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</si>
  <si>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</si>
  <si>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</si>
  <si>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</si>
  <si>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</si>
  <si>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</si>
  <si>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</si>
  <si>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</si>
  <si>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</si>
  <si>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</si>
  <si>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</si>
  <si>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</si>
  <si>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</si>
  <si>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</si>
  <si>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</si>
  <si>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</si>
  <si>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</si>
  <si>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</si>
  <si>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</si>
  <si>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</si>
  <si>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</si>
  <si>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</si>
  <si>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</si>
  <si>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</si>
  <si>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</si>
  <si>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</si>
  <si>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</si>
  <si>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</si>
  <si>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</si>
  <si>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</si>
  <si>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</si>
  <si>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</si>
  <si>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</si>
  <si>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</si>
  <si>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</si>
  <si>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</si>
  <si>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</si>
  <si>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</si>
  <si>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</si>
  <si>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</si>
  <si>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</si>
  <si>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</si>
  <si>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</si>
  <si>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</si>
  <si>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</si>
  <si>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</si>
  <si>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</si>
  <si>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</si>
  <si>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</si>
  <si>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</si>
  <si>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</si>
  <si>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</si>
  <si>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</si>
  <si>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</si>
  <si>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</si>
  <si>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</si>
  <si>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</si>
  <si>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</si>
  <si>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</si>
  <si>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</si>
  <si>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</si>
  <si>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</si>
  <si>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</si>
  <si>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</si>
  <si>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</si>
  <si>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</si>
  <si>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</si>
  <si>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</si>
  <si>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</si>
  <si>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</si>
  <si>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</si>
  <si>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</si>
  <si>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</si>
  <si>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</si>
  <si>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</si>
  <si>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</si>
  <si>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</si>
  <si>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</si>
  <si>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</si>
  <si>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</si>
  <si>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</si>
  <si>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</si>
  <si>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</si>
  <si>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</si>
  <si>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</si>
  <si>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</si>
  <si>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</si>
  <si>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</si>
  <si>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</si>
  <si>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</si>
  <si>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</si>
  <si>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</si>
  <si>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</si>
  <si>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</si>
  <si>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</si>
  <si>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</si>
  <si>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</si>
  <si>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</si>
  <si>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</si>
  <si>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</si>
  <si>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</si>
  <si>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</si>
  <si>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</si>
  <si>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</si>
  <si>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</si>
  <si>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</si>
  <si>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</si>
  <si>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</si>
  <si>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</si>
  <si>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</si>
  <si>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</si>
  <si>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</si>
  <si>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</si>
  <si>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</si>
  <si>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</si>
  <si>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</si>
  <si>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</si>
  <si>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</si>
  <si>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</si>
  <si>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</si>
  <si>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</si>
  <si>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</si>
  <si>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</si>
  <si>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</si>
  <si>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</si>
  <si>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</si>
  <si>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</si>
  <si>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</si>
  <si>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</si>
  <si>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</si>
  <si>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</si>
  <si>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</si>
  <si>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</si>
  <si>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</si>
  <si>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</si>
  <si>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</si>
  <si>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</si>
  <si>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</si>
  <si>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</si>
  <si>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</si>
  <si>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</si>
  <si>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</si>
  <si>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</si>
  <si>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</si>
  <si>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</si>
  <si>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</si>
  <si>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</si>
  <si>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</si>
  <si>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</si>
  <si>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</si>
  <si>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</si>
  <si>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</si>
  <si>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</si>
  <si>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</si>
  <si>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</si>
  <si>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</si>
  <si>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</si>
  <si>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</si>
  <si>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</si>
  <si>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</si>
  <si>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</si>
  <si>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</si>
  <si>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</si>
  <si>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</si>
  <si>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</si>
  <si>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</si>
  <si>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</si>
  <si>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</si>
  <si>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</si>
  <si>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</si>
  <si>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</si>
  <si>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</si>
  <si>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</si>
  <si>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</si>
  <si>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</si>
  <si>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</si>
  <si>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</si>
  <si>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</si>
  <si>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</si>
  <si>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</si>
  <si>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</si>
  <si>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</si>
  <si>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</si>
  <si>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</si>
  <si>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</si>
  <si>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</si>
  <si>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</si>
  <si>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</si>
  <si>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</si>
  <si>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</si>
  <si>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</si>
  <si>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</si>
  <si>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</si>
  <si>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</si>
  <si>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</si>
  <si>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</si>
  <si>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</si>
  <si>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</si>
  <si>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</si>
  <si>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</si>
  <si>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</si>
  <si>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</si>
  <si>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</si>
  <si>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</si>
  <si>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</si>
  <si>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</si>
  <si>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</si>
  <si>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</si>
  <si>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</si>
  <si>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</si>
  <si>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</si>
  <si>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</si>
  <si>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</si>
  <si>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</si>
  <si>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</si>
  <si>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</si>
  <si>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</si>
  <si>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</si>
  <si>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</si>
  <si>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</si>
  <si>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</si>
  <si>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</si>
  <si>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</si>
  <si>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</si>
  <si>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</si>
  <si>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</si>
  <si>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</si>
  <si>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</si>
  <si>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</si>
  <si>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</si>
  <si>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</si>
  <si>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</si>
  <si>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</si>
  <si>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</si>
  <si>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</si>
  <si>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</si>
  <si>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</si>
  <si>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</si>
  <si>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</si>
  <si>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</si>
  <si>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</si>
  <si>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</si>
  <si>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</si>
  <si>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</si>
  <si>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</si>
  <si>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</si>
  <si>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</si>
  <si>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</si>
  <si>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</si>
  <si>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</si>
  <si>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</si>
  <si>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</si>
  <si>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</si>
  <si>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</si>
  <si>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</si>
  <si>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</si>
  <si>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</si>
  <si>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</si>
  <si>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</si>
  <si>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</si>
  <si>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</si>
  <si>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</si>
  <si>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</si>
  <si>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</si>
  <si>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</si>
  <si>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</si>
  <si>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</si>
  <si>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</si>
  <si>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</si>
  <si>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</si>
  <si>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</si>
  <si>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</si>
  <si>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</si>
  <si>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</si>
  <si>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</si>
  <si>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</si>
  <si>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</si>
  <si>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</si>
  <si>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</si>
  <si>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</si>
  <si>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</si>
  <si>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</si>
  <si>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</si>
  <si>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</si>
  <si>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</si>
  <si>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</si>
  <si>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</si>
  <si>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</si>
  <si>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</si>
  <si>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</si>
  <si>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</si>
  <si>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</si>
  <si>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</si>
  <si>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</si>
  <si>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</si>
  <si>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</si>
  <si>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</si>
  <si>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</si>
  <si>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</si>
  <si>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</si>
  <si>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</si>
  <si>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</si>
  <si>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</si>
  <si>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</si>
  <si>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</si>
  <si>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</si>
  <si>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</si>
  <si>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</si>
  <si>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</si>
  <si>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</si>
  <si>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</si>
  <si>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</si>
  <si>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</si>
  <si>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</si>
  <si>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</si>
  <si>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</si>
  <si>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</si>
  <si>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</si>
  <si>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</si>
  <si>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</si>
  <si>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</si>
  <si>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</si>
  <si>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</si>
  <si>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</si>
  <si>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</si>
  <si>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</si>
  <si>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</si>
  <si>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</si>
  <si>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</si>
  <si>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</si>
  <si>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</si>
  <si>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</si>
  <si>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</si>
  <si>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</si>
  <si>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</si>
  <si>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</si>
  <si>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</si>
  <si>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</si>
  <si>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</si>
  <si>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</si>
  <si>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</si>
  <si>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</si>
  <si>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</si>
  <si>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</si>
  <si>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</si>
  <si>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</si>
  <si>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</si>
  <si>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</si>
  <si>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</si>
  <si>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</si>
  <si>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</si>
  <si>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</si>
  <si>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</si>
  <si>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</si>
  <si>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</si>
  <si>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</si>
  <si>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</si>
  <si>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</si>
  <si>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</si>
  <si>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</si>
  <si>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</si>
  <si>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</si>
  <si>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</si>
  <si>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</si>
  <si>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</si>
  <si>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</si>
  <si>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</si>
  <si>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</si>
  <si>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</si>
  <si>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</si>
  <si>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</si>
  <si>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</si>
  <si>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</si>
  <si>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</si>
  <si>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</si>
  <si>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</si>
  <si>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</si>
  <si>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</si>
  <si>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</si>
  <si>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</si>
  <si>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</si>
  <si>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</si>
  <si>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</si>
  <si>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</si>
  <si>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</si>
  <si>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</si>
  <si>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</si>
  <si>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</si>
  <si>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</si>
  <si>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</si>
  <si>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</si>
  <si>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</si>
  <si>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</si>
  <si>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</si>
  <si>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</si>
  <si>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</si>
  <si>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</si>
  <si>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</si>
  <si>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</si>
  <si>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</si>
  <si>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</si>
  <si>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</si>
  <si>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</si>
  <si>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</si>
  <si>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</si>
  <si>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</si>
  <si>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</si>
  <si>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</si>
  <si>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</si>
  <si>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</si>
  <si>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</si>
  <si>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</si>
  <si>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</si>
  <si>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</si>
  <si>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</si>
  <si>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</si>
  <si>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</si>
  <si>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</si>
  <si>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</si>
  <si>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</si>
  <si>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</si>
  <si>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</si>
  <si>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</si>
  <si>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</si>
  <si>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</si>
  <si>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</si>
  <si>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</si>
  <si>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</si>
  <si>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</si>
  <si>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</si>
  <si>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</si>
  <si>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</si>
  <si>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</si>
  <si>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</si>
  <si>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</si>
  <si>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</si>
  <si>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</si>
  <si>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</si>
  <si>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</si>
  <si>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</si>
  <si>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</si>
  <si>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</si>
  <si>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</si>
  <si>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</si>
  <si>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</si>
  <si>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</si>
  <si>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</si>
  <si>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</si>
  <si>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</si>
  <si>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</si>
  <si>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</si>
  <si>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</si>
  <si>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</si>
  <si>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</si>
  <si>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</si>
  <si>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</si>
  <si>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</si>
  <si>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</si>
  <si>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</si>
  <si>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</si>
  <si>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</si>
  <si>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</si>
  <si>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</si>
  <si>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</si>
  <si>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</si>
  <si>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</si>
  <si>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</si>
  <si>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</si>
  <si>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</si>
  <si>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</si>
  <si>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</si>
  <si>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</si>
  <si>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</si>
  <si>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</si>
  <si>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</si>
  <si>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</si>
  <si>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</si>
  <si>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</si>
  <si>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</si>
  <si>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</si>
  <si>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</si>
  <si>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</si>
  <si>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</si>
  <si>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</si>
  <si>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</si>
  <si>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</si>
  <si>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</si>
  <si>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</si>
  <si>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</si>
  <si>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</si>
  <si>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</si>
  <si>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</si>
  <si>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</si>
  <si>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</si>
  <si>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</si>
  <si>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</si>
  <si>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</si>
  <si>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</si>
  <si>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</si>
  <si>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</si>
  <si>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</si>
  <si>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</si>
  <si>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</si>
  <si>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</si>
  <si>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</si>
  <si>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</si>
  <si>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</si>
  <si>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</si>
  <si>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</si>
  <si>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</si>
  <si>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</si>
  <si>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</si>
  <si>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</si>
  <si>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</si>
  <si>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</si>
  <si>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</si>
  <si>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</si>
  <si>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</si>
  <si>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</si>
  <si>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</si>
  <si>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</si>
  <si>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</si>
  <si>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</si>
  <si>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</si>
  <si>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</si>
  <si>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</si>
  <si>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</si>
  <si>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</si>
  <si>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</si>
  <si>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</si>
  <si>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</si>
  <si>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</si>
  <si>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</si>
  <si>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</si>
  <si>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</si>
  <si>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</si>
  <si>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</si>
  <si>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</si>
  <si>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</si>
  <si>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</si>
  <si>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</si>
  <si>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</si>
  <si>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</si>
  <si>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</si>
  <si>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</si>
  <si>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</si>
  <si>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</si>
  <si>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</si>
  <si>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</si>
  <si>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</si>
  <si>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</si>
  <si>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</si>
  <si>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</si>
  <si>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</si>
  <si>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</si>
  <si>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</si>
  <si>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</si>
  <si>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</si>
  <si>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</si>
  <si>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</si>
  <si>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</si>
  <si>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</si>
  <si>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</si>
  <si>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</si>
  <si>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</si>
  <si>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</si>
  <si>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</si>
  <si>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</si>
  <si>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</si>
  <si>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</si>
  <si>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</si>
  <si>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</si>
  <si>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</si>
  <si>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</si>
  <si>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</si>
  <si>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</si>
  <si>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</si>
  <si>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</si>
  <si>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</si>
  <si>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</si>
  <si>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</si>
  <si>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</si>
  <si>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</si>
  <si>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</si>
  <si>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</si>
  <si>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</si>
  <si>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</si>
  <si>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</si>
  <si>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</si>
  <si>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</si>
  <si>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</si>
  <si>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</si>
  <si>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</si>
  <si>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</si>
  <si>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</si>
  <si>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</si>
  <si>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</si>
  <si>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</si>
  <si>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</si>
  <si>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</si>
  <si>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</si>
  <si>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</si>
  <si>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</si>
  <si>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</si>
  <si>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</si>
  <si>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</si>
  <si>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</si>
  <si>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</si>
  <si>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</si>
  <si>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</si>
  <si>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</si>
  <si>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</si>
  <si>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</si>
  <si>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</si>
  <si>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</si>
  <si>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</si>
  <si>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</si>
  <si>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</si>
  <si>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</si>
  <si>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</si>
  <si>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</si>
  <si>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</si>
  <si>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</si>
  <si>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</si>
  <si>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</si>
  <si>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</si>
  <si>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</si>
  <si>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</si>
  <si>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</si>
  <si>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</si>
  <si>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</si>
  <si>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</si>
  <si>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</si>
  <si>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</si>
  <si>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</si>
  <si>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</si>
  <si>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</si>
  <si>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</si>
  <si>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</si>
  <si>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</si>
  <si>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</si>
  <si>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</si>
  <si>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</si>
  <si>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</si>
  <si>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</si>
  <si>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</si>
  <si>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</si>
  <si>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</si>
  <si>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</si>
  <si>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</si>
  <si>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</si>
  <si>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</si>
  <si>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</si>
  <si>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</si>
  <si>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</si>
  <si>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</si>
  <si>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</si>
  <si>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</si>
  <si>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</si>
  <si>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</si>
  <si>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</si>
  <si>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</si>
  <si>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</si>
  <si>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</si>
  <si>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</si>
  <si>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</si>
  <si>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</si>
  <si>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</si>
  <si>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</si>
  <si>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</si>
  <si>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</si>
  <si>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</si>
  <si>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</si>
  <si>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</si>
  <si>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</si>
  <si>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</si>
  <si>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</si>
  <si>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</si>
  <si>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</si>
  <si>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</si>
  <si>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</si>
  <si>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</si>
  <si>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</si>
  <si>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</si>
  <si>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</si>
  <si>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</si>
  <si>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</si>
  <si>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</si>
  <si>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</si>
  <si>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</si>
  <si>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</si>
  <si>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</si>
  <si>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</si>
  <si>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</si>
  <si>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</si>
  <si>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</si>
  <si>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</si>
  <si>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</si>
  <si>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</si>
  <si>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</si>
  <si>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</si>
  <si>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</si>
  <si>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</si>
  <si>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</si>
  <si>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</si>
  <si>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</si>
  <si>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</si>
  <si>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</si>
  <si>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</si>
  <si>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</si>
  <si>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</si>
  <si>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</si>
  <si>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</si>
  <si>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</si>
  <si>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</si>
  <si>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</si>
  <si>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</si>
  <si>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</si>
  <si>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</si>
  <si>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</si>
  <si>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</si>
  <si>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</si>
  <si>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</si>
  <si>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</si>
  <si>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</si>
  <si>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</si>
  <si>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</si>
  <si>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</si>
  <si>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</si>
  <si>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</si>
  <si>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</si>
  <si>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</si>
  <si>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</si>
  <si>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</si>
  <si>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</si>
  <si>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</si>
  <si>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</si>
  <si>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</si>
  <si>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</si>
  <si>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</si>
  <si>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</si>
  <si>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</si>
  <si>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</si>
  <si>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</si>
  <si>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</si>
  <si>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</si>
  <si>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</si>
  <si>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</si>
  <si>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</si>
  <si>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</si>
  <si>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</si>
  <si>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</si>
  <si>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</si>
  <si>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</si>
  <si>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</si>
  <si>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</si>
  <si>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</si>
  <si>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</si>
  <si>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</si>
  <si>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</si>
  <si>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</si>
  <si>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</si>
  <si>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</si>
  <si>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</si>
  <si>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</si>
  <si>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</si>
  <si>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</si>
  <si>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</si>
  <si>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</si>
  <si>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</si>
  <si>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</si>
  <si>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</si>
  <si>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</si>
  <si>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</si>
  <si>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</si>
  <si>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</si>
  <si>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</si>
  <si>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</si>
  <si>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</si>
  <si>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</si>
  <si>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</si>
  <si>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</si>
  <si>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</si>
  <si>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</si>
  <si>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</si>
  <si>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</si>
  <si>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</si>
  <si>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</si>
  <si>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</si>
  <si>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</si>
  <si>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</si>
  <si>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</si>
  <si>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</si>
  <si>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</si>
  <si>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</si>
  <si>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</si>
  <si>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</si>
  <si>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</si>
  <si>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</si>
  <si>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</si>
  <si>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</si>
  <si>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</si>
  <si>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</si>
  <si>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</si>
  <si>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</si>
  <si>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</si>
  <si>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</si>
  <si>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</si>
  <si>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</si>
  <si>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</si>
  <si>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</si>
  <si>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</si>
  <si>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</si>
  <si>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</si>
  <si>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</si>
  <si>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</si>
  <si>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</si>
  <si>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</si>
  <si>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</si>
  <si>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</si>
  <si>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</si>
  <si>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</si>
  <si>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</si>
  <si>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</si>
  <si>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</si>
  <si>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</si>
  <si>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</si>
  <si>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</si>
  <si>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</si>
  <si>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</si>
  <si>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</si>
  <si>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</si>
  <si>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</si>
  <si>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</si>
  <si>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</si>
  <si>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</si>
  <si>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</si>
  <si>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</si>
  <si>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</si>
  <si>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</si>
  <si>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</si>
  <si>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</si>
  <si>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</si>
  <si>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</si>
  <si>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</si>
  <si>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</si>
  <si>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</si>
  <si>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</si>
  <si>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</si>
  <si>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</si>
  <si>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</si>
  <si>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</si>
  <si>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</si>
  <si>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</si>
  <si>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</si>
  <si>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</si>
  <si>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</si>
  <si>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</si>
  <si>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</si>
  <si>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</si>
  <si>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</si>
  <si>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</si>
  <si>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</si>
  <si>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</si>
  <si>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</si>
  <si>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</si>
  <si>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</si>
  <si>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</si>
  <si>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</si>
  <si>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</si>
  <si>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</si>
  <si>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</si>
  <si>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</si>
  <si>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</si>
  <si>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</si>
  <si>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</si>
  <si>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</si>
  <si>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</si>
  <si>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</si>
  <si>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</si>
  <si>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</si>
  <si>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</si>
  <si>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</si>
  <si>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</si>
  <si>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</si>
  <si>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</si>
  <si>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</si>
  <si>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</si>
  <si>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</si>
  <si>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</si>
  <si>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</si>
  <si>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</si>
  <si>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</si>
  <si>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</si>
  <si>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</si>
  <si>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</si>
  <si>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</si>
  <si>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</si>
  <si>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</si>
  <si>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</si>
  <si>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</si>
  <si>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</si>
  <si>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</si>
  <si>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</si>
  <si>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</si>
  <si>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</si>
  <si>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</si>
  <si>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</si>
  <si>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</si>
  <si>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</si>
  <si>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</si>
  <si>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</si>
  <si>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</si>
  <si>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</si>
  <si>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</si>
  <si>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</si>
  <si>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</si>
  <si>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</si>
  <si>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</si>
  <si>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</si>
  <si>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</si>
  <si>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</si>
  <si>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</si>
  <si>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</si>
  <si>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</si>
  <si>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</si>
  <si>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</si>
  <si>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</si>
  <si>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</si>
  <si>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</si>
  <si>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</si>
  <si>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</si>
  <si>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</si>
  <si>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</si>
  <si>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</si>
  <si>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</si>
  <si>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</si>
  <si>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</si>
  <si>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</si>
  <si>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</si>
  <si>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</si>
  <si>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</si>
  <si>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</si>
  <si>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</si>
  <si>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</si>
  <si>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</si>
  <si>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</si>
  <si>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</si>
  <si>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</si>
  <si>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</si>
  <si>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</si>
  <si>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</si>
  <si>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</si>
  <si>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</si>
  <si>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</si>
  <si>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</si>
  <si>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</si>
  <si>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</si>
  <si>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</si>
  <si>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</si>
  <si>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</si>
  <si>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</si>
  <si>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</si>
  <si>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</si>
  <si>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</si>
  <si>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</si>
  <si>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</si>
  <si>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</si>
  <si>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</si>
  <si>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</si>
  <si>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</si>
  <si>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</si>
  <si>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</si>
  <si>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</si>
  <si>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</si>
  <si>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</si>
  <si>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</si>
  <si>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</si>
  <si>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</si>
  <si>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</si>
  <si>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</si>
  <si>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</si>
  <si>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</si>
  <si>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</si>
  <si>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</si>
  <si>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</si>
  <si>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</si>
  <si>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</si>
  <si>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</si>
  <si>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</si>
  <si>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</si>
  <si>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</si>
  <si>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</si>
  <si>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</si>
  <si>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</si>
  <si>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</si>
  <si>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</si>
  <si>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</si>
  <si>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</si>
  <si>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</si>
  <si>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</si>
  <si>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</si>
  <si>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</si>
  <si>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</si>
  <si>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</si>
  <si>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</si>
  <si>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</si>
  <si>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</si>
  <si>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</si>
  <si>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</si>
  <si>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</si>
  <si>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</si>
  <si>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</si>
  <si>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</si>
  <si>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</si>
  <si>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</si>
  <si>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</si>
  <si>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</si>
  <si>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</si>
  <si>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</si>
  <si>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</si>
  <si>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</si>
  <si>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</si>
  <si>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</si>
  <si>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</si>
  <si>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</si>
  <si>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</si>
  <si>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</si>
  <si>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</si>
  <si>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</si>
  <si>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</si>
  <si>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</si>
  <si>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</si>
  <si>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</si>
  <si>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</si>
  <si>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</si>
  <si>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</si>
  <si>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</si>
  <si>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</si>
  <si>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</si>
  <si>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</si>
  <si>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</si>
  <si>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</si>
  <si>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</si>
  <si>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</si>
  <si>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</si>
  <si>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</si>
  <si>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</si>
  <si>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</si>
  <si>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</si>
  <si>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</si>
  <si>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</si>
  <si>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</si>
  <si>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</si>
  <si>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</si>
  <si>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</si>
  <si>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</si>
  <si>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</si>
  <si>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</si>
  <si>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</si>
  <si>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</si>
  <si>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</si>
  <si>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</si>
  <si>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</si>
  <si>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</si>
  <si>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</si>
  <si>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</si>
  <si>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</si>
  <si>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</si>
  <si>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</si>
  <si>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</si>
  <si>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</si>
  <si>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</si>
  <si>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</si>
  <si>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</si>
  <si>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</si>
  <si>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</si>
  <si>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</si>
  <si>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</si>
  <si>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</si>
  <si>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</si>
  <si>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</si>
  <si>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</si>
  <si>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</si>
  <si>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</si>
  <si>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</si>
  <si>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</si>
  <si>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</si>
  <si>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</si>
  <si>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</si>
  <si>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</si>
  <si>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</si>
  <si>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</si>
  <si>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</si>
  <si>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</si>
  <si>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</si>
  <si>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</si>
  <si>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</si>
  <si>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</si>
  <si>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</si>
  <si>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</si>
  <si>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</si>
  <si>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</si>
  <si>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</si>
  <si>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</si>
  <si>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</si>
  <si>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</si>
  <si>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</si>
  <si>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</si>
  <si>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</si>
  <si>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</si>
  <si>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</si>
  <si>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</si>
  <si>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</si>
  <si>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</si>
  <si>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</si>
  <si>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</si>
  <si>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</si>
  <si>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</si>
  <si>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</si>
  <si>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</si>
  <si>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</si>
  <si>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</si>
  <si>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</si>
  <si>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</si>
  <si>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</si>
  <si>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</si>
  <si>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</si>
  <si>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</si>
  <si>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</si>
  <si>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</si>
  <si>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</si>
  <si>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</si>
  <si>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</si>
  <si>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</si>
  <si>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</si>
  <si>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</si>
  <si>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</si>
  <si>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</si>
  <si>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</si>
  <si>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</si>
  <si>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</si>
  <si>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</si>
  <si>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</si>
  <si>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</si>
  <si>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</si>
  <si>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</si>
  <si>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</si>
  <si>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</si>
  <si>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</si>
  <si>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</si>
  <si>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</si>
  <si>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</si>
  <si>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</si>
  <si>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</si>
  <si>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</si>
  <si>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</si>
  <si>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</si>
  <si>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</si>
  <si>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</si>
  <si>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</si>
  <si>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</si>
  <si>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</si>
  <si>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</si>
  <si>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</si>
  <si>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</si>
  <si>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</si>
  <si>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</si>
  <si>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</si>
  <si>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</si>
  <si>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</si>
  <si>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</si>
  <si>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</si>
  <si>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</si>
  <si>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</si>
  <si>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</si>
  <si>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</si>
  <si>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</si>
  <si>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</si>
  <si>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</si>
  <si>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</si>
  <si>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</si>
  <si>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</si>
  <si>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</si>
  <si>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</si>
  <si>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</si>
  <si>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</si>
  <si>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</si>
  <si>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</si>
  <si>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</si>
  <si>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</si>
  <si>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</si>
  <si>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</si>
  <si>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</si>
  <si>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</si>
  <si>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</si>
  <si>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</si>
  <si>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</si>
  <si>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</si>
  <si>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</si>
  <si>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</si>
  <si>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</si>
  <si>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</si>
  <si>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</si>
  <si>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</si>
  <si>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</si>
  <si>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</si>
  <si>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</si>
  <si>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</si>
  <si>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</si>
  <si>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</si>
  <si>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</si>
  <si>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</si>
  <si>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</si>
  <si>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</si>
  <si>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</si>
  <si>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</si>
  <si>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</si>
  <si>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</si>
  <si>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</si>
  <si>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</si>
  <si>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</si>
  <si>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</si>
  <si>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</si>
  <si>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</si>
  <si>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</si>
  <si>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</si>
  <si>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</si>
  <si>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</si>
  <si>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</si>
  <si>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</si>
  <si>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</si>
  <si>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</si>
  <si>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</si>
  <si>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</si>
  <si>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</si>
  <si>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</si>
  <si>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</si>
  <si>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</si>
  <si>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</si>
  <si>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</si>
  <si>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</si>
  <si>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</si>
  <si>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</si>
  <si>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</si>
  <si>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</si>
  <si>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</si>
  <si>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</si>
  <si>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</si>
  <si>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</si>
  <si>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</si>
  <si>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</si>
  <si>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</si>
  <si>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</si>
  <si>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</si>
  <si>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</si>
  <si>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</si>
  <si>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</si>
  <si>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</si>
  <si>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</si>
  <si>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</si>
  <si>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</si>
  <si>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</si>
  <si>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</si>
  <si>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</si>
  <si>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</si>
  <si>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</si>
  <si>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</si>
  <si>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</si>
  <si>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</si>
  <si>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</si>
  <si>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</si>
  <si>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</si>
  <si>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</si>
  <si>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</si>
  <si>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</si>
  <si>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</si>
  <si>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</si>
  <si>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</si>
  <si>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</si>
  <si>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</si>
  <si>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</si>
  <si>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</si>
  <si>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</si>
  <si>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</si>
  <si>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</si>
  <si>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</si>
  <si>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</si>
  <si>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</si>
  <si>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</si>
  <si>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</si>
  <si>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</si>
  <si>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</si>
  <si>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</si>
  <si>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</si>
  <si>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</si>
  <si>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</si>
  <si>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</si>
  <si>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</si>
  <si>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</si>
  <si>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</si>
  <si>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</si>
  <si>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</si>
  <si>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</si>
  <si>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</si>
  <si>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</si>
  <si>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</si>
  <si>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</si>
  <si>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</si>
  <si>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</si>
  <si>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</si>
  <si>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</si>
  <si>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</si>
  <si>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</si>
  <si>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</si>
  <si>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</si>
  <si>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</si>
  <si>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</si>
  <si>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</si>
  <si>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</si>
  <si>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</si>
  <si>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</si>
  <si>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</si>
  <si>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</si>
  <si>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</si>
  <si>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</si>
  <si>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</si>
  <si>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</si>
  <si>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</si>
  <si>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</si>
  <si>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</si>
  <si>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</si>
  <si>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</si>
  <si>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</si>
  <si>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</si>
  <si>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</si>
  <si>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</si>
  <si>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</si>
  <si>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</si>
  <si>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</si>
  <si>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</si>
  <si>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</si>
  <si>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</si>
  <si>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</si>
  <si>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</si>
  <si>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</si>
  <si>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</si>
  <si>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</si>
  <si>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</si>
  <si>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</si>
  <si>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</si>
  <si>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</si>
  <si>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</si>
  <si>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</si>
  <si>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</si>
  <si>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</si>
  <si>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</si>
  <si>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</si>
  <si>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</si>
  <si>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</si>
  <si>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</si>
  <si>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</si>
  <si>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</si>
  <si>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</si>
  <si>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</si>
  <si>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</si>
  <si>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</si>
  <si>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</si>
  <si>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</si>
  <si>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</si>
  <si>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</si>
  <si>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</si>
  <si>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</si>
  <si>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</si>
  <si>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</si>
  <si>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</si>
  <si>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</si>
  <si>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</si>
  <si>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</si>
  <si>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</si>
  <si>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</si>
  <si>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</si>
  <si>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</si>
  <si>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</si>
  <si>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</si>
  <si>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</si>
  <si>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</si>
  <si>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</si>
  <si>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</si>
  <si>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</si>
  <si>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</si>
  <si>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</si>
  <si>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</si>
  <si>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</si>
  <si>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</si>
  <si>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</si>
  <si>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</si>
  <si>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</si>
  <si>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</si>
  <si>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</si>
  <si>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</si>
  <si>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</si>
  <si>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</si>
  <si>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</si>
  <si>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</si>
  <si>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</si>
  <si>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</si>
  <si>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</si>
  <si>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</si>
  <si>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</si>
  <si>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</si>
  <si>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</si>
  <si>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</si>
  <si>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</si>
  <si>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</si>
  <si>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</si>
  <si>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</si>
  <si>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</si>
  <si>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</si>
  <si>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</si>
  <si>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</si>
  <si>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</si>
  <si>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</si>
  <si>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</si>
  <si>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</si>
  <si>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</si>
  <si>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</si>
  <si>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</si>
  <si>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</si>
  <si>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</si>
  <si>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</si>
  <si>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</si>
  <si>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</si>
  <si>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</si>
  <si>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</si>
  <si>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</si>
  <si>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</si>
  <si>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</si>
  <si>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</si>
  <si>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</si>
  <si>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</si>
  <si>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</si>
  <si>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</si>
  <si>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</si>
  <si>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</si>
  <si>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</si>
  <si>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</si>
  <si>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</si>
  <si>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</si>
  <si>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</si>
  <si>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</si>
  <si>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</si>
  <si>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</si>
  <si>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</si>
  <si>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</si>
  <si>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</si>
  <si>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</si>
  <si>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</si>
  <si>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</si>
  <si>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</si>
  <si>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</si>
  <si>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</si>
  <si>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</si>
  <si>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</si>
  <si>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</si>
  <si>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</si>
  <si>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</si>
  <si>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</si>
  <si>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</si>
  <si>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</si>
  <si>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</si>
  <si>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</si>
  <si>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</si>
  <si>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</si>
  <si>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</si>
  <si>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</si>
  <si>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</si>
  <si>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</si>
  <si>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</si>
  <si>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</si>
  <si>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</si>
  <si>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</si>
  <si>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</si>
  <si>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</si>
  <si>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</si>
  <si>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</si>
  <si>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</si>
  <si>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</si>
  <si>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</si>
  <si>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</si>
  <si>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</si>
  <si>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</si>
  <si>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</si>
  <si>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</si>
  <si>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</si>
  <si>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</si>
  <si>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</si>
  <si>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</si>
  <si>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</si>
  <si>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</si>
  <si>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</si>
  <si>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</si>
  <si>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</si>
  <si>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</si>
  <si>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</si>
  <si>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</si>
  <si>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</si>
  <si>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</si>
  <si>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</si>
  <si>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</si>
  <si>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</si>
  <si>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</si>
  <si>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</si>
  <si>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</si>
  <si>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</si>
  <si>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</si>
  <si>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</si>
  <si>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</si>
  <si>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</si>
  <si>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</si>
  <si>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</si>
  <si>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</si>
  <si>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</si>
  <si>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</si>
  <si>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</si>
  <si>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</si>
  <si>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</si>
  <si>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</si>
  <si>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</si>
  <si>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</si>
  <si>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</si>
  <si>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</si>
  <si>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</si>
  <si>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</si>
  <si>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</si>
  <si>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</si>
  <si>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</si>
  <si>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</si>
  <si>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</si>
  <si>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</si>
  <si>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</si>
  <si>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</si>
  <si>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</si>
  <si>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</si>
  <si>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</si>
  <si>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</si>
  <si>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</si>
  <si>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</si>
  <si>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</si>
  <si>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</si>
  <si>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</si>
  <si>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</si>
  <si>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</si>
  <si>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</si>
  <si>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</si>
  <si>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</si>
  <si>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</si>
  <si>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</si>
  <si>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</si>
  <si>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</si>
  <si>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</si>
  <si>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</si>
  <si>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</si>
  <si>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</si>
  <si>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</si>
  <si>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</si>
  <si>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</si>
  <si>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</si>
  <si>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</si>
  <si>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</si>
  <si>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</si>
  <si>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</si>
  <si>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</si>
  <si>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</si>
  <si>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</si>
  <si>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</si>
  <si>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</si>
  <si>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</si>
  <si>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</si>
  <si>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</si>
  <si>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</si>
  <si>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</si>
  <si>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</si>
  <si>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</si>
  <si>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</si>
  <si>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</si>
  <si>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</si>
  <si>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</si>
  <si>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</si>
  <si>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</si>
  <si>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</si>
  <si>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</si>
  <si>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</si>
  <si>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</si>
  <si>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</si>
  <si>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</si>
  <si>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</si>
  <si>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</si>
  <si>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</si>
  <si>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</si>
  <si>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</si>
  <si>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</si>
  <si>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</si>
  <si>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</si>
  <si>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</si>
  <si>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</si>
  <si>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</si>
  <si>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</si>
  <si>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</si>
  <si>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</si>
  <si>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</si>
  <si>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</si>
  <si>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</si>
  <si>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</si>
  <si>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</si>
  <si>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</si>
  <si>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</si>
  <si>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</si>
  <si>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</si>
  <si>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</si>
  <si>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</si>
  <si>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</si>
  <si>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</si>
  <si>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</si>
  <si>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</si>
  <si>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</si>
  <si>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</si>
  <si>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</si>
  <si>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</si>
  <si>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</si>
  <si>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</si>
  <si>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</si>
  <si>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</si>
  <si>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</si>
  <si>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</si>
  <si>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</si>
  <si>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</si>
  <si>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</si>
  <si>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</si>
  <si>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</si>
  <si>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</si>
  <si>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</si>
  <si>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</si>
  <si>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</si>
  <si>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</si>
  <si>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</si>
  <si>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</si>
  <si>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</si>
  <si>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</si>
  <si>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</si>
  <si>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</si>
  <si>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</si>
  <si>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</si>
  <si>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</si>
  <si>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</si>
  <si>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</si>
  <si>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</si>
  <si>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</si>
  <si>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</si>
  <si>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</si>
  <si>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</si>
  <si>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</si>
  <si>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</si>
  <si>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</si>
  <si>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</si>
  <si>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</si>
  <si>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</si>
  <si>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</si>
  <si>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</si>
  <si>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</si>
  <si>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</si>
  <si>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</si>
  <si>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</si>
  <si>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</si>
  <si>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</si>
  <si>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</si>
  <si>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</si>
  <si>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</si>
  <si>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</si>
  <si>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</si>
  <si>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</si>
  <si>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</si>
  <si>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</si>
  <si>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</si>
  <si>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</si>
  <si>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</si>
  <si>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</si>
  <si>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</si>
  <si>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</si>
  <si>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</si>
  <si>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</si>
  <si>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</si>
  <si>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</si>
  <si>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</si>
  <si>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</si>
  <si>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</si>
  <si>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</si>
  <si>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</si>
  <si>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</si>
  <si>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</si>
  <si>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</si>
  <si>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</si>
  <si>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</si>
  <si>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</si>
  <si>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</si>
  <si>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</si>
  <si>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</si>
  <si>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</si>
  <si>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</si>
  <si>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</si>
  <si>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</si>
  <si>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</si>
  <si>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</si>
  <si>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</si>
  <si>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</si>
  <si>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</si>
  <si>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</si>
  <si>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</si>
  <si>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</si>
  <si>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</si>
  <si>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</si>
  <si>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</si>
  <si>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</si>
  <si>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</si>
  <si>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</si>
  <si>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</si>
  <si>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</si>
  <si>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</si>
  <si>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</si>
  <si>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</si>
  <si>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</si>
  <si>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</si>
  <si>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</si>
  <si>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</si>
  <si>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</si>
  <si>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</si>
  <si>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</si>
  <si>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</si>
  <si>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</si>
  <si>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</si>
  <si>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</si>
  <si>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</si>
  <si>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</si>
  <si>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</si>
  <si>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</si>
  <si>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</si>
  <si>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</si>
  <si>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</si>
  <si>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</si>
  <si>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</si>
  <si>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</si>
  <si>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</si>
  <si>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</si>
  <si>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</si>
  <si>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</si>
  <si>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</si>
  <si>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</si>
  <si>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</si>
  <si>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</si>
  <si>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</si>
  <si>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</si>
  <si>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</si>
  <si>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</si>
  <si>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</si>
  <si>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</si>
  <si>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</si>
  <si>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</si>
  <si>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</si>
  <si>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</si>
  <si>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</si>
  <si>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</si>
  <si>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</si>
  <si>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</si>
  <si>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</si>
  <si>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</si>
  <si>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</si>
  <si>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</si>
  <si>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</si>
  <si>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</si>
  <si>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</si>
  <si>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</si>
  <si>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</si>
  <si>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</si>
  <si>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</si>
  <si>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</si>
  <si>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</si>
  <si>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</si>
  <si>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</si>
  <si>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</si>
  <si>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</si>
  <si>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</si>
  <si>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</si>
  <si>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</si>
  <si>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</si>
  <si>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</si>
  <si>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</si>
  <si>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</si>
  <si>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</si>
  <si>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</si>
  <si>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</si>
  <si>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</si>
  <si>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</si>
  <si>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</si>
  <si>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</si>
  <si>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</si>
  <si>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</si>
  <si>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</si>
  <si>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</si>
  <si>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</si>
  <si>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</si>
  <si>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</si>
  <si>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</si>
  <si>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</si>
  <si>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</si>
  <si>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</si>
  <si>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</si>
  <si>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</si>
  <si>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</si>
  <si>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</si>
  <si>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</si>
  <si>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</si>
  <si>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</si>
  <si>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</si>
  <si>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</si>
  <si>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</si>
  <si>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</si>
  <si>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</si>
  <si>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</si>
  <si>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</si>
  <si>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</si>
  <si>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</si>
  <si>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</si>
  <si>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</si>
  <si>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</si>
  <si>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</si>
  <si>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</si>
  <si>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</si>
  <si>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</si>
  <si>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</si>
  <si>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</si>
  <si>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</si>
  <si>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</si>
  <si>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</si>
  <si>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</si>
  <si>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</si>
  <si>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</si>
  <si>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</si>
  <si>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</si>
  <si>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</si>
  <si>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</si>
  <si>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</si>
  <si>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</si>
  <si>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</si>
  <si>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</si>
  <si>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</si>
  <si>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</si>
  <si>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</si>
  <si>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</si>
  <si>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</si>
  <si>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</si>
  <si>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</si>
  <si>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</si>
  <si>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</si>
  <si>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</si>
  <si>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</si>
  <si>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</si>
  <si>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</si>
  <si>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</si>
  <si>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</si>
  <si>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</si>
  <si>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</si>
  <si>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</si>
  <si>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</si>
  <si>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</si>
  <si>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</si>
  <si>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</si>
  <si>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</si>
  <si>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</si>
  <si>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</si>
  <si>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</si>
  <si>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</si>
  <si>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</si>
  <si>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</si>
  <si>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</si>
  <si>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</si>
  <si>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</si>
  <si>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</si>
  <si>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</si>
  <si>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</si>
  <si>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</si>
  <si>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</si>
  <si>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</si>
  <si>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</si>
  <si>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</si>
  <si>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</si>
  <si>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</si>
  <si>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</si>
  <si>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</si>
  <si>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</si>
  <si>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</si>
  <si>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</si>
  <si>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</si>
  <si>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</si>
  <si>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</si>
  <si>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</si>
  <si>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</si>
  <si>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</si>
  <si>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</si>
  <si>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</si>
  <si>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</si>
  <si>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</si>
  <si>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</si>
  <si>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</si>
  <si>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</si>
  <si>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</si>
  <si>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</si>
  <si>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</si>
  <si>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</si>
  <si>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</si>
  <si>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</si>
  <si>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</si>
  <si>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</si>
  <si>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</si>
  <si>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</si>
  <si>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</si>
  <si>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</si>
  <si>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</si>
  <si>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</si>
  <si>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</si>
  <si>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</si>
  <si>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</si>
  <si>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</si>
  <si>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</si>
  <si>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</si>
  <si>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</si>
  <si>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</si>
  <si>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</si>
  <si>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</si>
  <si>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</si>
  <si>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</si>
  <si>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</si>
  <si>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</si>
  <si>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</si>
  <si>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</si>
  <si>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</si>
  <si>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</si>
  <si>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</si>
  <si>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</si>
  <si>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</si>
  <si>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</si>
  <si>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</si>
  <si>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</si>
  <si>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</si>
  <si>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</si>
  <si>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</si>
  <si>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</si>
  <si>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</si>
  <si>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</si>
  <si>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</si>
  <si>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</si>
  <si>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</si>
  <si>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</si>
  <si>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</si>
  <si>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</si>
  <si>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</si>
  <si>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</si>
  <si>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</si>
  <si>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</si>
  <si>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</si>
  <si>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</si>
  <si>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</si>
  <si>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</si>
  <si>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</si>
  <si>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</si>
  <si>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</si>
  <si>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</si>
  <si>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</si>
  <si>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</si>
  <si>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</si>
  <si>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</si>
  <si>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</si>
  <si>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</si>
  <si>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</si>
  <si>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</si>
  <si>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</si>
  <si>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</si>
  <si>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</si>
  <si>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</si>
  <si>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</si>
  <si>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</si>
  <si>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</si>
  <si>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</si>
  <si>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</si>
  <si>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</si>
  <si>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</si>
  <si>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</si>
  <si>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</si>
  <si>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</si>
  <si>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</si>
  <si>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</si>
  <si>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</si>
  <si>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</si>
  <si>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</si>
  <si>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</si>
  <si>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</si>
  <si>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</si>
  <si>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</si>
  <si>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</si>
  <si>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</si>
  <si>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</si>
  <si>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</si>
  <si>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</si>
  <si>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</si>
  <si>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</si>
  <si>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</si>
  <si>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</si>
  <si>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</si>
  <si>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</si>
  <si>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</si>
  <si>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</si>
  <si>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</si>
  <si>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</si>
  <si>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</si>
  <si>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</si>
  <si>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</si>
  <si>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</si>
  <si>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</si>
  <si>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</si>
  <si>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</si>
  <si>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</si>
  <si>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</si>
  <si>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</si>
  <si>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</si>
  <si>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</si>
  <si>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</si>
  <si>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</si>
  <si>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</si>
  <si>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</si>
  <si>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</si>
  <si>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</si>
  <si>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</si>
  <si>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</si>
  <si>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</si>
  <si>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</si>
  <si>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</si>
  <si>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</si>
  <si>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</si>
  <si>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</si>
  <si>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</si>
  <si>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</si>
  <si>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</si>
  <si>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</si>
  <si>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</si>
  <si>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</si>
  <si>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</si>
  <si>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</si>
  <si>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</si>
  <si>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</si>
  <si>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</si>
  <si>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</si>
  <si>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</si>
  <si>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</si>
  <si>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</si>
  <si>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</si>
  <si>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</si>
  <si>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</si>
  <si>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</si>
  <si>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</si>
  <si>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</si>
  <si>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</si>
  <si>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</si>
  <si>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</si>
  <si>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</si>
  <si>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</si>
  <si>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</si>
  <si>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</si>
  <si>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</si>
  <si>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</si>
  <si>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</si>
  <si>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</si>
  <si>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</si>
  <si>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</si>
  <si>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</si>
  <si>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</si>
  <si>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</si>
  <si>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</si>
  <si>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</si>
  <si>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</si>
  <si>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</si>
  <si>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</si>
  <si>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</si>
  <si>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</si>
  <si>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</si>
  <si>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</si>
  <si>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</si>
  <si>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</si>
  <si>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</si>
  <si>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</si>
  <si>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</si>
  <si>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</si>
  <si>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</si>
  <si>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</si>
  <si>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</si>
  <si>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</si>
  <si>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</si>
  <si>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</si>
  <si>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</si>
  <si>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</si>
  <si>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</si>
  <si>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</si>
  <si>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</si>
  <si>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</si>
  <si>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</si>
  <si>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</si>
  <si>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</si>
  <si>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</si>
  <si>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</si>
  <si>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</si>
  <si>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</si>
  <si>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</si>
  <si>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</si>
  <si>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</si>
  <si>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</si>
  <si>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</si>
  <si>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</si>
  <si>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</si>
  <si>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</si>
  <si>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</si>
  <si>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</si>
  <si>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</si>
  <si>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</si>
  <si>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</si>
  <si>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</si>
  <si>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</si>
  <si>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</si>
  <si>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</si>
  <si>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</si>
  <si>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</si>
  <si>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</si>
  <si>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</si>
  <si>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</si>
  <si>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</si>
  <si>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</si>
  <si>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</si>
  <si>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</si>
  <si>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</si>
  <si>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</si>
  <si>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</si>
  <si>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</si>
  <si>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</si>
  <si>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</si>
  <si>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</si>
  <si>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</si>
  <si>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</si>
  <si>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</si>
  <si>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</si>
  <si>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</si>
  <si>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</si>
  <si>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</si>
  <si>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</si>
  <si>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</si>
  <si>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</si>
  <si>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</si>
  <si>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</si>
  <si>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</si>
  <si>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</si>
  <si>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</si>
  <si>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</si>
  <si>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</si>
  <si>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</si>
  <si>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</si>
  <si>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</si>
  <si>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</si>
  <si>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</si>
  <si>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</si>
  <si>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</si>
  <si>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</si>
  <si>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</si>
  <si>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</si>
  <si>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</si>
  <si>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</si>
  <si>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</si>
  <si>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</si>
  <si>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</si>
  <si>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</si>
  <si>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</si>
  <si>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</si>
  <si>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</si>
  <si>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</si>
  <si>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</si>
  <si>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</si>
  <si>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</si>
  <si>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</si>
  <si>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</si>
  <si>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</si>
  <si>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</si>
  <si>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</si>
  <si>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</si>
  <si>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</si>
  <si>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</si>
  <si>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</si>
  <si>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</si>
  <si>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</si>
  <si>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</si>
  <si>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</si>
  <si>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</si>
  <si>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</si>
  <si>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</si>
  <si>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</si>
  <si>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</si>
  <si>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</si>
  <si>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</si>
  <si>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</si>
  <si>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</si>
  <si>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</si>
  <si>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</si>
  <si>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</si>
  <si>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</si>
  <si>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</si>
  <si>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</si>
  <si>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</si>
  <si>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</si>
  <si>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</si>
  <si>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</si>
  <si>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</si>
  <si>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</si>
  <si>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</si>
  <si>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</si>
  <si>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</si>
  <si>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</si>
  <si>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</si>
  <si>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</si>
  <si>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</si>
  <si>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</si>
  <si>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</si>
  <si>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</si>
  <si>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</si>
  <si>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</si>
  <si>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</si>
  <si>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</si>
  <si>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</si>
  <si>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</si>
  <si>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</si>
  <si>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</si>
  <si>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</si>
  <si>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</si>
  <si>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</si>
  <si>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</si>
  <si>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</si>
  <si>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</si>
  <si>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</si>
  <si>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</si>
  <si>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</si>
  <si>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</si>
  <si>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</si>
  <si>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</si>
  <si>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</si>
  <si>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</si>
  <si>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</si>
  <si>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</si>
  <si>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</si>
  <si>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</si>
  <si>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</si>
  <si>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</si>
  <si>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</si>
  <si>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</si>
  <si>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</si>
  <si>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</si>
  <si>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</si>
  <si>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</si>
  <si>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</si>
  <si>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</si>
  <si>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</si>
  <si>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</si>
  <si>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</si>
  <si>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</si>
  <si>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</si>
  <si>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</si>
  <si>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</si>
  <si>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</si>
  <si>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</si>
  <si>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</si>
  <si>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</si>
  <si>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</si>
  <si>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</si>
  <si>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</si>
  <si>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</si>
  <si>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</si>
  <si>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</si>
  <si>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</si>
  <si>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</si>
  <si>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</si>
  <si>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</si>
  <si>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</si>
  <si>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</si>
  <si>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</si>
  <si>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</si>
  <si>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</si>
  <si>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</si>
  <si>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</si>
  <si>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</si>
  <si>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</si>
  <si>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</si>
  <si>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</si>
  <si>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</si>
  <si>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</si>
  <si>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</si>
  <si>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</si>
  <si>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</si>
  <si>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</si>
  <si>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</si>
  <si>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</si>
  <si>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</si>
  <si>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</si>
  <si>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</si>
  <si>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</si>
  <si>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</si>
  <si>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</si>
  <si>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</si>
  <si>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</si>
  <si>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</si>
  <si>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</si>
  <si>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</si>
  <si>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</si>
  <si>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</si>
  <si>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</si>
  <si>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</si>
  <si>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</si>
  <si>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</si>
  <si>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</si>
  <si>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</si>
  <si>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</si>
  <si>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</si>
  <si>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</si>
  <si>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</si>
  <si>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</si>
  <si>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</si>
  <si>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</si>
  <si>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</si>
  <si>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</si>
  <si>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</si>
  <si>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</si>
  <si>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</si>
  <si>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</si>
  <si>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</si>
  <si>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</si>
  <si>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</si>
  <si>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</si>
  <si>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</si>
  <si>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</si>
  <si>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</si>
  <si>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</si>
  <si>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</si>
  <si>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</si>
  <si>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</si>
  <si>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</si>
  <si>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</si>
  <si>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</si>
  <si>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</si>
  <si>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</si>
  <si>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</si>
  <si>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</si>
  <si>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</si>
  <si>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</si>
  <si>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</si>
  <si>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</si>
  <si>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</si>
  <si>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</si>
  <si>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</si>
  <si>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</si>
  <si>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</si>
  <si>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</si>
  <si>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</si>
  <si>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</si>
  <si>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</si>
  <si>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</si>
  <si>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</si>
  <si>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</si>
  <si>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</si>
  <si>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</si>
  <si>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</si>
  <si>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</si>
  <si>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</si>
  <si>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</si>
  <si>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</si>
  <si>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</si>
  <si>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</si>
  <si>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</si>
  <si>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</si>
  <si>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</si>
  <si>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</si>
  <si>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</si>
  <si>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</si>
  <si>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</si>
  <si>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</si>
  <si>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</si>
  <si>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</si>
  <si>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</si>
  <si>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</si>
  <si>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</si>
  <si>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</si>
  <si>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</si>
  <si>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</si>
  <si>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</si>
  <si>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</si>
  <si>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</si>
  <si>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</si>
  <si>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</si>
  <si>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</si>
  <si>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</si>
  <si>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</si>
  <si>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</si>
  <si>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</si>
  <si>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</si>
  <si>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</si>
  <si>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</si>
  <si>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</si>
  <si>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</si>
  <si>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</si>
  <si>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</si>
  <si>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</si>
  <si>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</si>
  <si>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</si>
  <si>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</si>
  <si>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</si>
  <si>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</si>
  <si>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</si>
  <si>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</si>
  <si>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</si>
  <si>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</si>
  <si>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</si>
  <si>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</si>
  <si>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</si>
  <si>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</si>
  <si>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</si>
  <si>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</si>
  <si>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</si>
  <si>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</si>
  <si>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</si>
  <si>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</si>
  <si>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</si>
  <si>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</si>
  <si>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</si>
  <si>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</si>
  <si>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</si>
  <si>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</si>
  <si>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</si>
  <si>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</si>
  <si>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</si>
  <si>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</si>
  <si>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</si>
  <si>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</si>
  <si>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</si>
  <si>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</si>
  <si>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</si>
  <si>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</si>
  <si>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</si>
  <si>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</si>
  <si>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</si>
  <si>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</si>
  <si>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</si>
  <si>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</si>
  <si>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</si>
  <si>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</si>
  <si>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</si>
  <si>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</si>
  <si>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</si>
  <si>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</si>
  <si>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</si>
  <si>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</si>
  <si>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</si>
  <si>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</si>
  <si>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</si>
  <si>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</si>
  <si>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</si>
  <si>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</si>
  <si>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</si>
  <si>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</si>
  <si>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</si>
  <si>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</si>
  <si>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</si>
  <si>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</si>
  <si>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</si>
  <si>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</si>
  <si>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</si>
  <si>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</si>
  <si>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</si>
  <si>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</si>
  <si>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</si>
  <si>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</si>
  <si>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</si>
  <si>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</si>
  <si>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</si>
  <si>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</si>
  <si>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</si>
  <si>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</si>
  <si>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</si>
  <si>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</si>
  <si>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</si>
  <si>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</si>
  <si>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</si>
  <si>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</si>
  <si>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</si>
  <si>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</si>
  <si>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</si>
  <si>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</si>
  <si>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</si>
  <si>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</si>
  <si>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</si>
  <si>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</si>
  <si>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</si>
  <si>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</si>
  <si>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</si>
  <si>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</si>
  <si>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</si>
  <si>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</si>
  <si>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</si>
  <si>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</si>
  <si>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</si>
  <si>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</si>
  <si>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</si>
  <si>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</si>
  <si>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</si>
  <si>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</si>
  <si>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</si>
  <si>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</si>
  <si>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</si>
  <si>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</si>
  <si>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</si>
  <si>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</si>
  <si>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</si>
  <si>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</si>
  <si>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</si>
  <si>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</si>
  <si>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</si>
  <si>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</si>
  <si>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</si>
  <si>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</si>
  <si>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</si>
  <si>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</si>
  <si>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</si>
  <si>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</si>
  <si>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</si>
  <si>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</si>
  <si>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</si>
  <si>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</si>
  <si>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</si>
  <si>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</si>
  <si>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</si>
  <si>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</si>
  <si>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</si>
  <si>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</si>
  <si>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</si>
  <si>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</si>
  <si>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</si>
  <si>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</si>
  <si>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</si>
  <si>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</si>
  <si>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</si>
  <si>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</si>
  <si>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</si>
  <si>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</si>
  <si>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</si>
  <si>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</si>
  <si>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</si>
  <si>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</si>
  <si>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</si>
  <si>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</si>
  <si>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</si>
  <si>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</si>
  <si>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</si>
  <si>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</si>
  <si>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</si>
  <si>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</si>
  <si>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</si>
  <si>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</si>
  <si>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</si>
  <si>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</si>
  <si>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</si>
  <si>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</si>
  <si>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</si>
  <si>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</si>
  <si>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</si>
  <si>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</si>
  <si>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</si>
  <si>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</si>
  <si>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</si>
  <si>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</si>
  <si>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</si>
  <si>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</si>
  <si>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</si>
  <si>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</si>
  <si>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</si>
  <si>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</si>
  <si>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</si>
  <si>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</si>
  <si>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</si>
  <si>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</si>
  <si>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</si>
  <si>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</si>
  <si>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</si>
  <si>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</si>
  <si>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</si>
  <si>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</si>
  <si>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</si>
  <si>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</si>
  <si>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</si>
  <si>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</si>
  <si>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</si>
  <si>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</si>
  <si>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</si>
  <si>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</si>
  <si>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</si>
  <si>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</si>
  <si>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</si>
  <si>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</si>
  <si>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</si>
  <si>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</si>
  <si>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</si>
  <si>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</si>
  <si>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</si>
  <si>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</si>
  <si>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</si>
  <si>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</si>
  <si>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</si>
  <si>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</si>
  <si>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</si>
  <si>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</si>
  <si>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</si>
  <si>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</si>
  <si>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</si>
  <si>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</si>
  <si>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</si>
  <si>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</si>
  <si>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</si>
  <si>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</si>
  <si>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</si>
  <si>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</si>
  <si>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</si>
  <si>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</si>
  <si>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</si>
  <si>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</si>
  <si>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</si>
  <si>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</si>
  <si>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</si>
  <si>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</si>
  <si>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</si>
  <si>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</si>
  <si>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</si>
  <si>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</si>
  <si>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</si>
  <si>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</si>
  <si>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</si>
  <si>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</si>
  <si>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</si>
  <si>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</si>
  <si>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</si>
  <si>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</si>
  <si>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</si>
  <si>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</si>
  <si>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</si>
  <si>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</si>
  <si>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</si>
  <si>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</si>
  <si>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</si>
  <si>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</si>
  <si>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</si>
  <si>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</si>
  <si>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</si>
  <si>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</si>
  <si>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</si>
  <si>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</si>
  <si>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</si>
  <si>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</si>
  <si>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</si>
  <si>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</si>
  <si>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</si>
  <si>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</si>
  <si>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</si>
  <si>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</si>
  <si>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</si>
  <si>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</si>
  <si>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</si>
  <si>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</si>
  <si>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</si>
  <si>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</si>
  <si>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</si>
  <si>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</si>
  <si>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</si>
  <si>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</si>
  <si>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</si>
  <si>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</si>
  <si>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</si>
  <si>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</si>
  <si>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</si>
  <si>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</si>
  <si>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</si>
  <si>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</si>
  <si>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</si>
  <si>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</si>
  <si>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</si>
  <si>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</si>
  <si>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</si>
  <si>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</si>
  <si>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</si>
  <si>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</si>
  <si>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</si>
  <si>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</si>
  <si>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</si>
  <si>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</si>
  <si>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</si>
  <si>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</si>
  <si>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</si>
  <si>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</si>
  <si>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</si>
  <si>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</si>
  <si>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</si>
  <si>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</si>
  <si>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</si>
  <si>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</si>
  <si>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</si>
  <si>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</si>
  <si>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</si>
  <si>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</si>
  <si>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</si>
  <si>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</si>
  <si>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</si>
  <si>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</si>
  <si>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</si>
  <si>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</si>
  <si>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</si>
  <si>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</si>
  <si>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</si>
  <si>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</si>
  <si>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</si>
  <si>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</si>
  <si>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</si>
  <si>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</si>
  <si>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</si>
  <si>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</si>
  <si>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</si>
  <si>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</si>
  <si>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</si>
  <si>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</si>
  <si>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</si>
  <si>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</si>
  <si>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</si>
  <si>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</si>
  <si>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</si>
  <si>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</si>
  <si>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</si>
  <si>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</si>
  <si>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</si>
  <si>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</si>
  <si>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</si>
  <si>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</si>
  <si>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</si>
  <si>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</si>
  <si>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</si>
  <si>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</si>
  <si>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</si>
  <si>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</si>
  <si>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</si>
  <si>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</si>
  <si>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</si>
  <si>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</si>
  <si>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</si>
  <si>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</si>
  <si>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</si>
  <si>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</si>
  <si>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</si>
  <si>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</si>
  <si>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</si>
  <si>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</si>
  <si>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</si>
  <si>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</si>
  <si>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</si>
  <si>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</si>
  <si>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</si>
  <si>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</si>
  <si>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</si>
  <si>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</si>
  <si>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</si>
  <si>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</si>
  <si>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</si>
  <si>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</si>
  <si>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</si>
  <si>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</si>
  <si>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</si>
  <si>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</si>
  <si>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</si>
  <si>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</si>
  <si>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</si>
  <si>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</si>
  <si>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</si>
  <si>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</si>
  <si>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</si>
  <si>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</si>
  <si>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</si>
  <si>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</si>
  <si>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</si>
  <si>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</si>
  <si>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</si>
  <si>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</si>
  <si>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</si>
  <si>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</si>
  <si>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</si>
  <si>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</si>
  <si>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</si>
  <si>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</si>
  <si>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</si>
  <si>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</si>
  <si>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</si>
  <si>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</si>
  <si>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</si>
  <si>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</si>
  <si>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</si>
  <si>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</si>
  <si>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</si>
  <si>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</si>
  <si>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</si>
  <si>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</si>
  <si>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</si>
  <si>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</si>
  <si>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</si>
  <si>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</si>
  <si>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</si>
  <si>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</si>
  <si>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</si>
  <si>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</si>
  <si>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</si>
  <si>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</si>
  <si>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</si>
  <si>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</si>
  <si>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</si>
  <si>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</si>
  <si>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</si>
  <si>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</si>
  <si>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</si>
  <si>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</si>
  <si>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</si>
  <si>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</si>
  <si>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</si>
  <si>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</si>
  <si>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</si>
  <si>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</si>
  <si>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</si>
  <si>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</si>
  <si>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</si>
  <si>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</si>
  <si>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</si>
  <si>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</si>
  <si>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</si>
  <si>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</si>
  <si>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</si>
  <si>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</si>
  <si>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</si>
  <si>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</si>
  <si>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</si>
  <si>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</si>
  <si>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</si>
  <si>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</si>
  <si>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</si>
  <si>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</si>
  <si>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</si>
  <si>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</si>
  <si>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</si>
  <si>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</si>
  <si>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</si>
  <si>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</si>
  <si>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</si>
  <si>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</si>
  <si>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</si>
  <si>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</si>
  <si>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</si>
  <si>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</si>
  <si>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</si>
  <si>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</si>
  <si>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</si>
  <si>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</si>
  <si>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</si>
  <si>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</si>
  <si>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</si>
  <si>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</si>
  <si>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</si>
  <si>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</si>
  <si>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</si>
  <si>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</si>
  <si>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</si>
  <si>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</si>
  <si>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</si>
  <si>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</si>
  <si>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</si>
  <si>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</si>
  <si>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</si>
  <si>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</si>
  <si>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</si>
  <si>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</si>
  <si>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</si>
  <si>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</si>
  <si>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</si>
  <si>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</si>
  <si>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</si>
  <si>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</si>
  <si>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</si>
  <si>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</si>
  <si>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</si>
  <si>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</si>
  <si>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</si>
  <si>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</si>
  <si>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</si>
  <si>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</si>
  <si>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</si>
  <si>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</si>
  <si>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</si>
  <si>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</si>
  <si>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</si>
  <si>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</si>
  <si>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</si>
  <si>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</si>
  <si>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</si>
  <si>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</si>
  <si>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</si>
  <si>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</si>
  <si>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</si>
  <si>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</si>
  <si>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</si>
  <si>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</si>
  <si>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</si>
  <si>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</si>
  <si>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</si>
  <si>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</si>
  <si>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</si>
  <si>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</si>
  <si>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</si>
  <si>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</si>
  <si>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</si>
  <si>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</si>
  <si>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</si>
  <si>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</si>
  <si>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</si>
  <si>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</si>
  <si>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</si>
  <si>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</si>
  <si>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</si>
  <si>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</si>
  <si>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</si>
  <si>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</si>
  <si>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</si>
  <si>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</si>
  <si>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</si>
  <si>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</si>
  <si>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</si>
  <si>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</si>
  <si>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</si>
  <si>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</si>
  <si>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</si>
  <si>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</si>
  <si>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</si>
  <si>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</si>
  <si>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</si>
  <si>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</si>
  <si>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</si>
  <si>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</si>
  <si>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</si>
  <si>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</si>
  <si>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</si>
  <si>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</si>
  <si>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</si>
  <si>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</si>
  <si>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</si>
  <si>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</si>
  <si>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</si>
  <si>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</si>
  <si>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</si>
  <si>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</si>
  <si>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</si>
  <si>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</si>
  <si>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</si>
  <si>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</si>
  <si>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</si>
  <si>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</si>
  <si>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</si>
  <si>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</si>
  <si>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</si>
  <si>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</si>
  <si>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</si>
  <si>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</si>
  <si>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</si>
  <si>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</si>
  <si>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</si>
  <si>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</si>
  <si>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</si>
  <si>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</si>
  <si>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</si>
  <si>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</si>
  <si>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</si>
  <si>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</si>
  <si>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</si>
  <si>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</si>
  <si>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</si>
  <si>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</si>
  <si>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</si>
  <si>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</si>
  <si>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</si>
  <si>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</si>
  <si>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</si>
  <si>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</si>
  <si>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</si>
  <si>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</si>
  <si>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</si>
  <si>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</si>
  <si>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</si>
  <si>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</si>
  <si>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</si>
  <si>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</si>
  <si>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</si>
  <si>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</si>
  <si>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</si>
  <si>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</si>
  <si>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</si>
  <si>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</si>
  <si>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</si>
  <si>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</si>
  <si>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</si>
  <si>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</si>
  <si>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</si>
  <si>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</si>
  <si>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</si>
  <si>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</si>
  <si>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</si>
  <si>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</si>
  <si>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</si>
  <si>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</si>
  <si>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</si>
  <si>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</si>
  <si>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</si>
  <si>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</si>
  <si>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</si>
  <si>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</si>
  <si>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</si>
  <si>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</si>
  <si>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</si>
  <si>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</si>
  <si>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</si>
  <si>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</si>
  <si>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</si>
  <si>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</si>
  <si>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</si>
  <si>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</si>
  <si>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</si>
  <si>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</si>
  <si>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</si>
  <si>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</si>
  <si>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</si>
  <si>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</si>
  <si>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</si>
  <si>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</si>
  <si>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</si>
  <si>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</si>
  <si>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</si>
  <si>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</si>
  <si>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</si>
  <si>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</si>
  <si>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</si>
  <si>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</si>
  <si>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</si>
  <si>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</si>
  <si>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</si>
  <si>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</si>
  <si>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</si>
  <si>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</si>
  <si>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</si>
  <si>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</si>
  <si>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</si>
  <si>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</si>
  <si>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</si>
  <si>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</si>
  <si>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</si>
  <si>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</si>
  <si>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</si>
  <si>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</si>
  <si>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</si>
  <si>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</si>
  <si>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</si>
  <si>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</si>
  <si>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</si>
  <si>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</si>
  <si>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</si>
  <si>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</si>
  <si>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</si>
  <si>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</si>
  <si>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</si>
  <si>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</si>
  <si>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</si>
  <si>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</si>
  <si>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</si>
  <si>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</si>
  <si>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</si>
  <si>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</si>
  <si>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</si>
  <si>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</si>
  <si>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</si>
  <si>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</si>
  <si>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</si>
  <si>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</si>
  <si>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</si>
  <si>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</si>
  <si>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</si>
  <si>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</si>
  <si>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</si>
  <si>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</si>
  <si>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</si>
  <si>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</si>
  <si>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</si>
  <si>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</si>
  <si>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</si>
  <si>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</si>
  <si>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</si>
  <si>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</si>
  <si>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</si>
  <si>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</si>
  <si>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</si>
  <si>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</si>
  <si>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</si>
  <si>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</si>
  <si>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</si>
  <si>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</si>
  <si>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</si>
  <si>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</si>
  <si>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</si>
  <si>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</si>
  <si>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</si>
  <si>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</si>
  <si>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</si>
  <si>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</si>
  <si>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</si>
  <si>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</si>
  <si>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</si>
  <si>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</si>
  <si>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</si>
  <si>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</si>
  <si>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</si>
  <si>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</si>
  <si>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</si>
  <si>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</si>
  <si>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</si>
  <si>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</si>
  <si>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</si>
  <si>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</si>
  <si>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</si>
  <si>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</si>
  <si>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</si>
  <si>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</si>
  <si>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</si>
  <si>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</si>
  <si>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</si>
  <si>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</si>
  <si>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</si>
  <si>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</si>
  <si>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</si>
  <si>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</si>
  <si>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</si>
  <si>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</si>
  <si>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</si>
  <si>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</si>
  <si>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</si>
  <si>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</si>
  <si>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</si>
  <si>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</si>
  <si>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</si>
  <si>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</si>
  <si>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</si>
  <si>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</si>
  <si>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</si>
  <si>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</si>
  <si>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</si>
  <si>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</si>
  <si>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</si>
  <si>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</si>
  <si>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</si>
  <si>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</si>
  <si>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</si>
  <si>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</si>
  <si>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</si>
  <si>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</si>
  <si>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</si>
  <si>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</si>
  <si>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</si>
  <si>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</si>
  <si>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</si>
  <si>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</si>
  <si>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</si>
  <si>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</si>
  <si>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</si>
  <si>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</si>
  <si>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</si>
  <si>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</si>
  <si>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</si>
  <si>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</si>
  <si>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</si>
  <si>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</si>
  <si>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</si>
  <si>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</si>
  <si>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</si>
  <si>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</si>
  <si>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</si>
  <si>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</si>
  <si>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</si>
  <si>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</si>
  <si>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</si>
  <si>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</si>
  <si>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</si>
  <si>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</si>
  <si>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</si>
  <si>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</si>
  <si>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</si>
  <si>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</si>
  <si>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</si>
  <si>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</si>
  <si>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</si>
  <si>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</si>
  <si>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</si>
  <si>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</si>
  <si>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</si>
  <si>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</si>
  <si>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</si>
  <si>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</si>
  <si>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</si>
  <si>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</si>
  <si>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</si>
  <si>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</si>
  <si>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</si>
  <si>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</si>
  <si>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</si>
  <si>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</si>
  <si>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</si>
  <si>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</si>
  <si>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</si>
  <si>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</si>
  <si>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</si>
  <si>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</si>
  <si>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</si>
  <si>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</si>
  <si>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</si>
  <si>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</si>
  <si>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</si>
  <si>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</si>
  <si>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</si>
  <si>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</si>
  <si>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</si>
  <si>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</si>
  <si>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</si>
  <si>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</si>
  <si>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</si>
  <si>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</si>
  <si>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</si>
  <si>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</si>
  <si>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</si>
  <si>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</si>
  <si>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</si>
  <si>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</si>
  <si>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</si>
  <si>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</si>
  <si>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</si>
  <si>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</si>
  <si>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</si>
  <si>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</si>
  <si>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</si>
  <si>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</si>
  <si>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</si>
  <si>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</si>
  <si>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</si>
  <si>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</si>
  <si>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</si>
  <si>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</si>
  <si>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</si>
  <si>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</si>
  <si>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</si>
  <si>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</si>
  <si>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</si>
  <si>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</si>
  <si>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</si>
  <si>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</si>
  <si>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</si>
  <si>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</si>
  <si>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</si>
  <si>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</si>
  <si>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</si>
  <si>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</si>
  <si>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</si>
  <si>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</si>
  <si>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</si>
  <si>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</si>
  <si>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</si>
  <si>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</si>
  <si>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</si>
  <si>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</si>
  <si>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</si>
  <si>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</si>
  <si>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</si>
  <si>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</si>
  <si>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</si>
  <si>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</si>
  <si>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</si>
  <si>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</si>
  <si>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</si>
  <si>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</si>
  <si>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</si>
  <si>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</si>
  <si>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</si>
  <si>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</si>
  <si>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</si>
  <si>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</si>
  <si>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</si>
  <si>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</si>
  <si>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</si>
  <si>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</si>
  <si>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</si>
  <si>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</si>
  <si>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</si>
  <si>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</si>
  <si>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</si>
  <si>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</si>
  <si>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</si>
  <si>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</si>
  <si>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</si>
  <si>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</si>
  <si>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</si>
  <si>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</si>
  <si>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</si>
  <si>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</si>
  <si>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</si>
  <si>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</si>
  <si>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</si>
  <si>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</si>
  <si>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</si>
  <si>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</si>
  <si>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</si>
  <si>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</si>
  <si>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</si>
  <si>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</si>
  <si>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</si>
  <si>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</si>
  <si>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</si>
  <si>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</si>
  <si>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</si>
  <si>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</si>
  <si>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</si>
  <si>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</si>
  <si>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</si>
  <si>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</si>
  <si>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</si>
  <si>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</si>
  <si>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</si>
  <si>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</si>
  <si>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</si>
  <si>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</si>
  <si>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</si>
  <si>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</si>
  <si>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</si>
  <si>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</si>
  <si>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</si>
  <si>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</si>
  <si>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</si>
  <si>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</si>
  <si>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</si>
  <si>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</si>
  <si>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</si>
  <si>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</si>
  <si>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</si>
  <si>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</si>
  <si>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</si>
  <si>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</si>
  <si>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</si>
  <si>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</si>
  <si>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</si>
  <si>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</si>
  <si>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</si>
  <si>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</si>
  <si>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</si>
  <si>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</si>
  <si>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</si>
  <si>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</si>
  <si>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</si>
  <si>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</si>
  <si>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</si>
  <si>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</si>
  <si>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</si>
  <si>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</si>
  <si>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</si>
  <si>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</si>
  <si>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</si>
  <si>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</si>
  <si>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</si>
  <si>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</si>
  <si>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</si>
  <si>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</si>
  <si>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</si>
  <si>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</si>
  <si>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</si>
  <si>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</si>
  <si>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</si>
  <si>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</si>
  <si>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</si>
  <si>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</si>
  <si>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</si>
  <si>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</si>
  <si>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</si>
  <si>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</si>
  <si>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</si>
  <si>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</si>
  <si>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</si>
  <si>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</si>
  <si>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</si>
  <si>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</si>
  <si>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</si>
  <si>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</si>
  <si>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</si>
  <si>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</si>
  <si>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</si>
  <si>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</si>
  <si>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</si>
  <si>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</si>
  <si>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</si>
  <si>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</si>
  <si>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</si>
  <si>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</si>
  <si>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</si>
  <si>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</si>
  <si>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</si>
  <si>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</si>
  <si>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</si>
  <si>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</si>
  <si>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</si>
  <si>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</si>
  <si>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</si>
  <si>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</si>
  <si>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</si>
  <si>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</si>
  <si>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</si>
  <si>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</si>
  <si>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</si>
  <si>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</si>
  <si>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</si>
  <si>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</si>
  <si>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</si>
  <si>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</si>
  <si>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</si>
  <si>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</si>
  <si>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</si>
  <si>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</si>
  <si>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</si>
  <si>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</si>
  <si>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</si>
  <si>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</si>
  <si>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</si>
  <si>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</si>
  <si>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</si>
  <si>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</si>
  <si>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</si>
  <si>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</si>
  <si>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</si>
  <si>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</si>
  <si>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</si>
  <si>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</si>
  <si>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</si>
  <si>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</si>
  <si>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</si>
  <si>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</si>
  <si>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</si>
  <si>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</si>
  <si>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</si>
  <si>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</si>
  <si>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</si>
  <si>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</si>
  <si>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</si>
  <si>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</si>
  <si>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</si>
  <si>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</si>
  <si>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</si>
  <si>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</si>
  <si>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</si>
  <si>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</si>
  <si>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</si>
  <si>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</si>
  <si>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</si>
  <si>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</si>
  <si>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</si>
  <si>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</si>
  <si>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</si>
  <si>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</si>
  <si>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</si>
  <si>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</si>
  <si>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</si>
  <si>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</si>
  <si>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</si>
  <si>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</si>
  <si>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</si>
  <si>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</si>
  <si>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</si>
  <si>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</si>
  <si>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</si>
  <si>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</si>
  <si>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</si>
  <si>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</si>
  <si>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</si>
  <si>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</si>
  <si>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</si>
  <si>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</si>
  <si>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</si>
  <si>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</si>
  <si>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</si>
  <si>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</si>
  <si>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</si>
  <si>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</si>
  <si>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</si>
  <si>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</si>
  <si>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</si>
  <si>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</si>
  <si>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</si>
  <si>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</si>
  <si>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</si>
  <si>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</si>
  <si>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</si>
  <si>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</si>
  <si>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</si>
  <si>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</si>
  <si>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</si>
  <si>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</si>
  <si>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</si>
  <si>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</si>
  <si>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</si>
  <si>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</si>
  <si>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</si>
  <si>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</si>
  <si>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</si>
  <si>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</si>
  <si>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</si>
  <si>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</si>
  <si>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</si>
  <si>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</si>
  <si>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</si>
  <si>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</si>
  <si>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</si>
  <si>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</si>
  <si>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</si>
  <si>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</si>
  <si>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</si>
  <si>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</si>
  <si>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</si>
  <si>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</si>
  <si>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</si>
  <si>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</si>
  <si>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</si>
  <si>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</si>
  <si>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</si>
  <si>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</si>
  <si>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</si>
  <si>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</si>
  <si>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</si>
  <si>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</si>
  <si>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</si>
  <si>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</si>
  <si>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</si>
  <si>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</si>
  <si>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</si>
  <si>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</si>
  <si>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</si>
  <si>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</si>
  <si>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</si>
  <si>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</si>
  <si>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</si>
  <si>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</si>
  <si>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</si>
  <si>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</si>
  <si>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</si>
  <si>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</si>
  <si>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</si>
  <si>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</si>
  <si>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</si>
  <si>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</si>
  <si>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</si>
  <si>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</si>
  <si>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</si>
  <si>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</si>
  <si>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</si>
  <si>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</si>
  <si>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</si>
  <si>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</si>
  <si>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</si>
  <si>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</si>
  <si>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</si>
  <si>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</si>
  <si>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</si>
  <si>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</si>
  <si>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</si>
  <si>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</si>
  <si>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</si>
  <si>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</si>
  <si>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</si>
  <si>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</si>
  <si>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</si>
  <si>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</si>
  <si>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</si>
  <si>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</si>
  <si>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</si>
  <si>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</si>
  <si>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</si>
  <si>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</si>
  <si>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</si>
  <si>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</si>
  <si>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</si>
  <si>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</si>
  <si>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</si>
  <si>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</si>
  <si>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</si>
  <si>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</si>
  <si>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</si>
  <si>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</si>
  <si>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</si>
  <si>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</si>
  <si>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</si>
  <si>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</si>
  <si>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</si>
  <si>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</si>
  <si>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</si>
  <si>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</si>
  <si>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</si>
  <si>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</si>
  <si>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</si>
  <si>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</si>
  <si>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</si>
  <si>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</si>
  <si>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</si>
  <si>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</si>
  <si>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</si>
  <si>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</si>
  <si>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</si>
  <si>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</si>
  <si>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</si>
  <si>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</si>
  <si>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</si>
  <si>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</si>
  <si>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</si>
  <si>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</si>
  <si>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</si>
  <si>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</si>
  <si>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</si>
  <si>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</si>
  <si>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</si>
  <si>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</si>
  <si>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</si>
  <si>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</si>
  <si>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</si>
  <si>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</si>
  <si>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</si>
  <si>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</si>
  <si>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</si>
  <si>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</si>
  <si>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</si>
  <si>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</si>
  <si>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</si>
  <si>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</si>
  <si>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</si>
  <si>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</si>
  <si>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</si>
  <si>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</si>
  <si>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</si>
  <si>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</si>
  <si>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</si>
  <si>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</si>
  <si>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</si>
  <si>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</si>
  <si>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</si>
  <si>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</si>
  <si>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</si>
  <si>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</si>
  <si>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</si>
  <si>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</si>
  <si>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</si>
  <si>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</si>
  <si>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</si>
  <si>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</si>
  <si>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</si>
  <si>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</si>
  <si>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</si>
  <si>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</si>
  <si>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</si>
  <si>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</si>
  <si>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</si>
  <si>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</si>
  <si>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</si>
  <si>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</si>
  <si>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</si>
  <si>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</si>
  <si>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</si>
  <si>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</si>
  <si>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</si>
  <si>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</si>
  <si>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</si>
  <si>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</si>
  <si>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</si>
  <si>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</si>
  <si>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</si>
  <si>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</si>
  <si>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</si>
  <si>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</si>
  <si>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</si>
  <si>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</si>
  <si>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</si>
  <si>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</si>
  <si>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</si>
  <si>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</si>
  <si>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</si>
  <si>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</si>
  <si>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</si>
  <si>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</si>
  <si>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</si>
  <si>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</si>
  <si>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</si>
  <si>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</si>
  <si>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</si>
  <si>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</si>
  <si>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</si>
  <si>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</si>
  <si>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</si>
  <si>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</si>
  <si>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</si>
  <si>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</si>
  <si>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</si>
  <si>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</si>
  <si>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</si>
  <si>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</si>
  <si>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</si>
  <si>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</si>
  <si>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</si>
  <si>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</si>
  <si>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</si>
  <si>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</si>
  <si>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</si>
  <si>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</si>
  <si>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</si>
  <si>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</si>
  <si>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</si>
  <si>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</si>
  <si>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</si>
  <si>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</si>
  <si>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</si>
  <si>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</si>
  <si>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</si>
  <si>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</si>
  <si>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</si>
  <si>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</si>
  <si>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</si>
  <si>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</si>
  <si>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</si>
  <si>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</si>
  <si>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</si>
  <si>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</si>
  <si>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</si>
  <si>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</si>
  <si>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</si>
  <si>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</si>
  <si>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</si>
  <si>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</si>
  <si>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</si>
  <si>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</si>
  <si>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</si>
  <si>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</si>
  <si>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</si>
  <si>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</si>
  <si>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</si>
  <si>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</si>
  <si>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</si>
  <si>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</si>
  <si>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</si>
  <si>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</si>
  <si>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</si>
  <si>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</si>
  <si>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</si>
  <si>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</si>
  <si>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</si>
  <si>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</si>
  <si>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</si>
  <si>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</si>
  <si>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</si>
  <si>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</si>
  <si>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</si>
  <si>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</si>
  <si>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</si>
  <si>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</si>
  <si>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</si>
  <si>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</si>
  <si>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</si>
  <si>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</si>
  <si>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</si>
  <si>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</si>
  <si>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</si>
  <si>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</si>
  <si>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</si>
  <si>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</si>
  <si>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</si>
  <si>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</si>
  <si>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</si>
  <si>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</si>
  <si>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</si>
  <si>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</si>
  <si>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</si>
  <si>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</si>
  <si>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</si>
  <si>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</si>
  <si>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</si>
  <si>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</si>
  <si>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</si>
  <si>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</si>
  <si>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</si>
  <si>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</si>
  <si>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</si>
  <si>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</si>
  <si>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</si>
  <si>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</si>
  <si>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</si>
  <si>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</si>
  <si>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</si>
  <si>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</si>
  <si>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</si>
  <si>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</si>
  <si>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</si>
  <si>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</si>
  <si>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</si>
  <si>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</si>
  <si>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</si>
  <si>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</si>
  <si>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</si>
  <si>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</si>
  <si>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</si>
  <si>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</si>
  <si>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</si>
  <si>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</si>
  <si>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</si>
  <si>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</si>
  <si>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</si>
  <si>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</si>
  <si>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</si>
  <si>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</si>
  <si>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</si>
  <si>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</si>
  <si>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</si>
  <si>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</si>
  <si>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</si>
  <si>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</si>
  <si>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</si>
  <si>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</si>
  <si>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</si>
  <si>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</si>
  <si>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</si>
  <si>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</si>
  <si>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</si>
  <si>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</si>
  <si>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</si>
  <si>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</si>
  <si>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</si>
  <si>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</si>
  <si>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</si>
  <si>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</si>
  <si>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</si>
  <si>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</si>
  <si>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</si>
  <si>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</si>
  <si>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</si>
  <si>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</si>
  <si>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</si>
  <si>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</si>
  <si>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</si>
  <si>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</si>
  <si>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</si>
  <si>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</si>
  <si>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</si>
  <si>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</si>
  <si>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</si>
  <si>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</si>
  <si>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</si>
  <si>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</si>
  <si>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</si>
  <si>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</si>
  <si>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</si>
  <si>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</si>
  <si>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</si>
  <si>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</si>
  <si>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</si>
  <si>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</si>
  <si>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</si>
  <si>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</si>
  <si>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</si>
  <si>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</si>
  <si>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</si>
  <si>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</si>
  <si>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</si>
  <si>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</si>
  <si>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</si>
  <si>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</si>
  <si>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</si>
  <si>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</si>
  <si>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</si>
  <si>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</si>
  <si>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</si>
  <si>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</si>
  <si>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</si>
  <si>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</si>
  <si>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</si>
  <si>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</si>
  <si>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</si>
  <si>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</si>
  <si>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</si>
  <si>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</si>
  <si>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</si>
  <si>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</si>
  <si>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</si>
  <si>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</si>
  <si>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</si>
  <si>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</si>
  <si>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</si>
  <si>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</si>
  <si>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</si>
  <si>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</si>
  <si>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</si>
  <si>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</si>
  <si>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</si>
  <si>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</si>
  <si>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</si>
  <si>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</si>
  <si>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</si>
  <si>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</si>
  <si>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</si>
  <si>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</si>
  <si>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</si>
  <si>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</si>
  <si>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</si>
  <si>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</si>
  <si>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</si>
  <si>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</si>
  <si>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</si>
  <si>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</si>
  <si>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</si>
  <si>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</si>
  <si>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</si>
  <si>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</si>
  <si>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</si>
  <si>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</si>
  <si>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</si>
  <si>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</si>
  <si>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</si>
  <si>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</si>
  <si>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</si>
  <si>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</si>
  <si>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</si>
  <si>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</si>
  <si>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</si>
  <si>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</si>
  <si>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</si>
  <si>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</si>
  <si>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</si>
  <si>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</si>
  <si>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</si>
  <si>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</si>
  <si>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</si>
  <si>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</si>
  <si>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</si>
  <si>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</si>
  <si>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</si>
  <si>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</si>
  <si>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</si>
  <si>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</si>
  <si>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</si>
  <si>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</si>
  <si>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</si>
  <si>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</si>
  <si>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</si>
  <si>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</si>
  <si>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</si>
  <si>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</si>
  <si>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</si>
  <si>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</si>
  <si>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</si>
  <si>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</si>
  <si>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</si>
  <si>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</si>
  <si>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</si>
  <si>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</si>
  <si>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</si>
  <si>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</si>
  <si>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</si>
  <si>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</si>
  <si>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</si>
  <si>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</si>
  <si>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</si>
  <si>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</si>
  <si>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</si>
  <si>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</si>
  <si>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</si>
  <si>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</si>
  <si>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</si>
  <si>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</si>
  <si>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</si>
  <si>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</si>
  <si>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</si>
  <si>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</si>
  <si>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</si>
  <si>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</si>
  <si>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</si>
  <si>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</si>
  <si>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</si>
  <si>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</si>
  <si>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</si>
  <si>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</si>
  <si>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</si>
  <si>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</si>
  <si>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</si>
  <si>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</si>
  <si>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</si>
  <si>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</si>
  <si>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</si>
  <si>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</si>
  <si>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</si>
  <si>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</si>
  <si>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</si>
  <si>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</si>
  <si>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</si>
  <si>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</si>
  <si>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</si>
  <si>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</si>
  <si>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</si>
  <si>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</si>
  <si>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</si>
  <si>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</si>
  <si>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</si>
  <si>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</si>
  <si>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</si>
  <si>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</si>
  <si>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</si>
  <si>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</si>
  <si>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</si>
  <si>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</si>
  <si>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</si>
  <si>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</si>
  <si>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</si>
  <si>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</si>
  <si>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</si>
  <si>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</si>
  <si>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</si>
  <si>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</si>
  <si>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</si>
  <si>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</si>
  <si>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</si>
  <si>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</si>
  <si>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</si>
  <si>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</si>
  <si>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</si>
  <si>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</si>
  <si>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</si>
  <si>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</si>
  <si>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</si>
  <si>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</si>
  <si>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</si>
  <si>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</si>
  <si>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</si>
  <si>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</si>
  <si>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</si>
  <si>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</si>
  <si>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</si>
  <si>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</si>
  <si>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</si>
  <si>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</si>
  <si>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</si>
  <si>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</si>
  <si>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</si>
  <si>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</si>
  <si>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</si>
  <si>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</si>
  <si>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</si>
  <si>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</si>
  <si>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</si>
  <si>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</si>
  <si>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</si>
  <si>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</si>
  <si>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</si>
  <si>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</si>
  <si>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</si>
  <si>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</si>
  <si>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</si>
  <si>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</si>
  <si>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</si>
  <si>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</si>
  <si>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</si>
  <si>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</si>
  <si>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</si>
  <si>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</si>
  <si>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</si>
  <si>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</si>
  <si>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</si>
  <si>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</si>
  <si>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</si>
  <si>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</si>
  <si>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</si>
  <si>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</si>
  <si>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</si>
  <si>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</si>
  <si>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</si>
  <si>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</si>
  <si>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</si>
  <si>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</si>
  <si>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</si>
  <si>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</si>
  <si>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</si>
  <si>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</si>
  <si>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</si>
  <si>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</si>
  <si>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</si>
  <si>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</si>
  <si>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</si>
  <si>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</si>
  <si>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</si>
  <si>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</si>
  <si>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</si>
  <si>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</si>
  <si>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</si>
  <si>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</si>
  <si>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</si>
  <si>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</si>
  <si>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</si>
  <si>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</si>
  <si>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</si>
  <si>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</si>
  <si>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</si>
  <si>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</si>
  <si>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</si>
  <si>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</si>
  <si>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</si>
  <si>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</si>
  <si>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</si>
  <si>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</si>
  <si>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</si>
  <si>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</si>
  <si>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</si>
  <si>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</si>
  <si>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</si>
  <si>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</si>
  <si>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</si>
  <si>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</si>
  <si>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</si>
  <si>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</si>
  <si>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</si>
  <si>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</si>
  <si>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</si>
  <si>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</si>
  <si>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</si>
  <si>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</si>
  <si>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</si>
  <si>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</si>
  <si>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</si>
  <si>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</si>
  <si>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</si>
  <si>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</si>
  <si>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</si>
  <si>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</si>
  <si>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</si>
  <si>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</si>
  <si>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</si>
  <si>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</si>
  <si>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</si>
  <si>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</si>
  <si>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</si>
  <si>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</si>
  <si>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</si>
  <si>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</si>
  <si>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</si>
  <si>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</si>
  <si>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</si>
  <si>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</si>
  <si>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</si>
  <si>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</si>
  <si>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</si>
  <si>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</si>
  <si>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</si>
  <si>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</si>
  <si>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</si>
  <si>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</si>
  <si>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</si>
  <si>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</si>
  <si>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</si>
  <si>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</si>
  <si>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</si>
  <si>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</si>
  <si>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</si>
  <si>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</si>
  <si>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</si>
  <si>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</si>
  <si>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</si>
  <si>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</si>
  <si>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</si>
  <si>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</si>
  <si>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</si>
  <si>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</si>
  <si>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</si>
  <si>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</si>
  <si>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</si>
  <si>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</si>
  <si>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</si>
  <si>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</si>
  <si>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</si>
  <si>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</si>
  <si>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</si>
  <si>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</si>
  <si>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</si>
  <si>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</si>
  <si>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</si>
  <si>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</si>
  <si>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</si>
  <si>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</si>
  <si>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</si>
  <si>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</si>
  <si>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</si>
  <si>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</si>
  <si>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</si>
  <si>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</si>
  <si>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</si>
  <si>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</si>
  <si>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</si>
  <si>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</si>
  <si>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</si>
  <si>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</si>
  <si>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</si>
  <si>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</si>
  <si>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</si>
  <si>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</si>
  <si>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</si>
  <si>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</si>
  <si>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</si>
  <si>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</si>
  <si>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</si>
  <si>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</si>
  <si>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</si>
  <si>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</si>
  <si>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</si>
  <si>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</si>
  <si>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</si>
  <si>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</si>
  <si>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</si>
  <si>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</si>
  <si>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</si>
  <si>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</si>
  <si>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</si>
  <si>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</si>
  <si>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</si>
  <si>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</si>
  <si>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</si>
  <si>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</si>
  <si>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</si>
  <si>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</si>
  <si>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</si>
  <si>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</si>
  <si>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</si>
  <si>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</si>
  <si>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</si>
  <si>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</si>
  <si>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</si>
  <si>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</si>
  <si>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</si>
  <si>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</si>
  <si>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</si>
  <si>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</si>
  <si>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</si>
  <si>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</si>
  <si>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</si>
  <si>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</si>
  <si>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</si>
  <si>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</si>
  <si>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</si>
  <si>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</si>
  <si>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</si>
  <si>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</si>
  <si>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</si>
  <si>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</si>
  <si>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</si>
  <si>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</si>
  <si>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</si>
  <si>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</si>
  <si>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</si>
  <si>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</si>
  <si>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</si>
  <si>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</si>
  <si>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</si>
  <si>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</si>
  <si>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</si>
  <si>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</si>
  <si>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</si>
  <si>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</si>
  <si>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</si>
  <si>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</si>
  <si>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</si>
  <si>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</si>
  <si>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</si>
  <si>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</si>
  <si>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</si>
  <si>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</si>
  <si>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</si>
  <si>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</si>
  <si>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</si>
  <si>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</si>
  <si>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</si>
  <si>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</si>
  <si>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</si>
  <si>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</si>
  <si>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</si>
  <si>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</si>
  <si>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</si>
  <si>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</si>
  <si>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</si>
  <si>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</si>
  <si>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</si>
  <si>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</si>
  <si>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</si>
  <si>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</si>
  <si>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</si>
  <si>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</si>
  <si>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</si>
  <si>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</si>
  <si>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</si>
  <si>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</si>
  <si>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</si>
  <si>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</si>
  <si>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</si>
  <si>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</si>
  <si>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</si>
  <si>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</si>
  <si>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</si>
  <si>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</si>
  <si>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</si>
  <si>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</si>
  <si>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</si>
  <si>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</si>
  <si>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</si>
  <si>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</si>
  <si>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</si>
  <si>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</si>
  <si>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</si>
  <si>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</si>
  <si>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</si>
  <si>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</si>
  <si>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</si>
  <si>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</si>
  <si>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</si>
  <si>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</si>
  <si>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</si>
  <si>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</si>
  <si>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</si>
  <si>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</si>
  <si>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</si>
  <si>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</si>
  <si>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</si>
  <si>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</si>
  <si>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</si>
  <si>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</si>
  <si>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</si>
  <si>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</si>
  <si>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</si>
  <si>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</si>
  <si>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</si>
  <si>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</si>
  <si>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</si>
  <si>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</si>
  <si>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</si>
  <si>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</si>
  <si>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</si>
  <si>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</si>
  <si>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</si>
  <si>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</si>
  <si>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</si>
  <si>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</si>
  <si>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</si>
  <si>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</si>
  <si>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</si>
  <si>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</si>
  <si>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</si>
  <si>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</si>
  <si>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</si>
  <si>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</si>
  <si>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</si>
  <si>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</si>
  <si>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</si>
  <si>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</si>
  <si>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</si>
  <si>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</si>
  <si>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</si>
  <si>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</si>
  <si>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</si>
  <si>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</si>
  <si>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</si>
  <si>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</si>
  <si>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</si>
  <si>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</si>
  <si>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</si>
  <si>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</si>
  <si>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</si>
  <si>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</si>
  <si>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</si>
  <si>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</si>
  <si>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</si>
  <si>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</si>
  <si>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</si>
  <si>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</si>
  <si>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</si>
  <si>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</si>
  <si>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</si>
  <si>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</si>
  <si>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</si>
  <si>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</si>
  <si>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</si>
  <si>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</si>
  <si>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</si>
  <si>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</si>
  <si>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</si>
  <si>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</si>
  <si>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</si>
  <si>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</si>
  <si>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</si>
  <si>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</si>
  <si>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</si>
  <si>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</si>
  <si>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</si>
  <si>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</si>
  <si>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</si>
  <si>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</si>
  <si>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</si>
  <si>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</si>
  <si>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</si>
  <si>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</si>
  <si>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</si>
  <si>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</si>
  <si>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</si>
  <si>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</si>
  <si>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</si>
  <si>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</si>
  <si>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</si>
  <si>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</si>
  <si>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</si>
  <si>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</si>
  <si>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</si>
  <si>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</si>
  <si>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</si>
  <si>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</si>
  <si>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</si>
  <si>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</si>
  <si>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</si>
  <si>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</si>
  <si>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</si>
  <si>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</si>
  <si>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</si>
  <si>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</si>
  <si>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</si>
  <si>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</si>
  <si>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</si>
  <si>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</si>
  <si>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</si>
  <si>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</si>
  <si>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</si>
  <si>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</si>
  <si>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</si>
  <si>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</si>
  <si>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</si>
  <si>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</si>
  <si>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</si>
  <si>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</si>
  <si>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</si>
  <si>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</si>
  <si>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</si>
  <si>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</si>
  <si>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</si>
  <si>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</si>
  <si>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</si>
  <si>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</si>
  <si>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</si>
  <si>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</si>
  <si>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</si>
  <si>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</si>
  <si>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</si>
  <si>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</si>
  <si>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</si>
  <si>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</si>
  <si>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</si>
  <si>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</si>
  <si>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</si>
  <si>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</si>
  <si>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</si>
  <si>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</si>
  <si>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</si>
  <si>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</si>
  <si>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</si>
  <si>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</si>
  <si>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</si>
  <si>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</si>
  <si>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</si>
  <si>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</si>
  <si>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</si>
  <si>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</si>
  <si>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</si>
  <si>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</si>
  <si>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</si>
  <si>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</si>
  <si>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</si>
  <si>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</si>
  <si>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</si>
  <si>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</si>
  <si>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</si>
  <si>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</si>
  <si>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</si>
  <si>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</si>
  <si>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</si>
  <si>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</si>
  <si>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</si>
  <si>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</si>
  <si>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</si>
  <si>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</si>
  <si>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</si>
  <si>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</si>
  <si>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</si>
  <si>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</si>
  <si>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</si>
  <si>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</si>
  <si>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</si>
  <si>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</si>
  <si>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</si>
  <si>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</si>
  <si>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</si>
  <si>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</si>
  <si>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</si>
  <si>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</si>
  <si>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</si>
  <si>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</si>
  <si>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</si>
  <si>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</si>
  <si>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</si>
  <si>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</si>
  <si>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</si>
  <si>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</si>
  <si>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</si>
  <si>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</si>
  <si>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</si>
  <si>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</si>
  <si>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</si>
  <si>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</si>
  <si>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</si>
  <si>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</si>
  <si>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</si>
  <si>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</si>
  <si>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</si>
  <si>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</si>
  <si>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</si>
  <si>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</si>
  <si>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</si>
  <si>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</si>
  <si>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</si>
  <si>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</si>
  <si>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</si>
  <si>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</si>
  <si>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</si>
  <si>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</si>
  <si>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</si>
  <si>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</si>
  <si>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</si>
  <si>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</si>
  <si>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</si>
  <si>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</si>
  <si>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</si>
  <si>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</si>
  <si>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</si>
  <si>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</si>
  <si>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</si>
  <si>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</si>
  <si>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</si>
  <si>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</si>
  <si>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</si>
  <si>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</si>
  <si>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</si>
  <si>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</si>
  <si>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</si>
  <si>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</si>
  <si>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</si>
  <si>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</si>
  <si>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</si>
  <si>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</si>
  <si>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</si>
  <si>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</si>
  <si>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</si>
  <si>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</si>
  <si>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</si>
  <si>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</si>
  <si>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</si>
  <si>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</si>
  <si>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</si>
  <si>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</si>
  <si>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</si>
  <si>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</si>
  <si>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</si>
  <si>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</si>
  <si>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</si>
  <si>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</si>
  <si>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</si>
  <si>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</si>
  <si>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</si>
  <si>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</si>
  <si>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</si>
  <si>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</si>
  <si>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</si>
  <si>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</si>
  <si>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</si>
  <si>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</si>
  <si>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</si>
  <si>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</si>
  <si>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</si>
  <si>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</si>
  <si>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</si>
  <si>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</si>
  <si>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</si>
  <si>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</si>
  <si>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</si>
  <si>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</si>
  <si>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</si>
  <si>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</si>
  <si>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</si>
  <si>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</si>
  <si>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</si>
  <si>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</si>
  <si>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</si>
  <si>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</si>
  <si>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</si>
  <si>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</si>
  <si>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</si>
  <si>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</si>
  <si>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</si>
  <si>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</si>
  <si>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</si>
  <si>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</si>
  <si>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</si>
  <si>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</si>
  <si>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</si>
  <si>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</si>
  <si>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</si>
  <si>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</si>
  <si>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</si>
  <si>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</si>
  <si>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</si>
  <si>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</si>
  <si>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</si>
  <si>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</si>
  <si>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</si>
  <si>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</si>
  <si>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</si>
  <si>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</si>
  <si>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</si>
  <si>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</si>
  <si>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</si>
  <si>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</si>
  <si>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</si>
  <si>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</si>
  <si>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</si>
  <si>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</si>
  <si>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</si>
  <si>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</si>
  <si>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</si>
  <si>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</si>
  <si>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</si>
  <si>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</si>
  <si>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</si>
  <si>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</si>
  <si>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</si>
  <si>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</si>
  <si>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</si>
  <si>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</si>
  <si>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</si>
  <si>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</si>
  <si>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</si>
  <si>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</si>
  <si>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</si>
  <si>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</si>
  <si>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</si>
  <si>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</si>
  <si>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</si>
  <si>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</si>
  <si>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</si>
  <si>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</si>
  <si>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</si>
  <si>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</si>
  <si>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</si>
  <si>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</si>
  <si>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</si>
  <si>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</si>
  <si>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</si>
  <si>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</si>
  <si>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</si>
  <si>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</si>
  <si>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</si>
  <si>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</si>
  <si>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</si>
  <si>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</si>
  <si>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</si>
  <si>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</si>
  <si>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</si>
  <si>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</si>
  <si>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</si>
  <si>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</si>
  <si>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</si>
  <si>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</si>
  <si>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</si>
  <si>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</si>
  <si>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</si>
  <si>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</si>
  <si>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</si>
  <si>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</si>
  <si>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</si>
  <si>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</si>
  <si>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</si>
  <si>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</si>
  <si>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</si>
  <si>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</si>
  <si>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</si>
  <si>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</si>
  <si>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</si>
  <si>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</si>
  <si>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</si>
  <si>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</si>
  <si>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</si>
  <si>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</si>
  <si>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</si>
  <si>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</si>
  <si>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</si>
  <si>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</si>
  <si>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</si>
  <si>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</si>
  <si>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</si>
  <si>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</si>
  <si>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</si>
  <si>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</si>
  <si>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</si>
  <si>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</si>
  <si>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</si>
  <si>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</si>
  <si>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</si>
  <si>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</si>
  <si>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</si>
  <si>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</si>
  <si>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</si>
  <si>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</si>
  <si>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</si>
  <si>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</si>
  <si>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</si>
  <si>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</si>
  <si>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</si>
  <si>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</si>
  <si>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</si>
  <si>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</si>
  <si>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</si>
  <si>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</si>
  <si>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</si>
  <si>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</si>
  <si>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</si>
  <si>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</si>
  <si>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</si>
  <si>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</si>
  <si>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</si>
  <si>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</si>
  <si>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</si>
  <si>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</si>
  <si>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</si>
  <si>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</si>
  <si>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</si>
  <si>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</si>
  <si>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</si>
  <si>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</si>
  <si>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</si>
  <si>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</si>
  <si>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</si>
  <si>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</si>
  <si>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</si>
  <si>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</si>
  <si>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</si>
  <si>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</si>
  <si>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</si>
  <si>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</si>
  <si>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</si>
  <si>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</si>
  <si>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</si>
  <si>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</si>
  <si>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</si>
  <si>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</si>
  <si>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</si>
  <si>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</si>
  <si>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</si>
  <si>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</si>
  <si>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</si>
  <si>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</si>
  <si>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</si>
  <si>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</si>
  <si>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</si>
  <si>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</si>
  <si>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</si>
  <si>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</si>
  <si>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</si>
  <si>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</si>
  <si>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</si>
  <si>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</si>
  <si>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</si>
  <si>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</si>
  <si>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</si>
  <si>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</si>
  <si>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</si>
  <si>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</si>
  <si>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</si>
  <si>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</si>
  <si>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</si>
  <si>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</si>
  <si>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</si>
  <si>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</si>
  <si>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</si>
  <si>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</si>
  <si>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</si>
  <si>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</si>
  <si>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</si>
  <si>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</si>
  <si>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</si>
  <si>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</si>
  <si>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</si>
  <si>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</si>
  <si>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</si>
  <si>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</si>
  <si>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</si>
  <si>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</si>
  <si>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</si>
  <si>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</si>
  <si>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</si>
  <si>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</si>
  <si>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</si>
  <si>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</si>
  <si>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</si>
  <si>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</si>
  <si>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</si>
  <si>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</si>
  <si>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</si>
  <si>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</si>
  <si>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</si>
  <si>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</si>
  <si>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</si>
  <si>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</si>
  <si>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</si>
  <si>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</si>
  <si>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</si>
  <si>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</si>
  <si>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</si>
  <si>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</si>
  <si>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</si>
  <si>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</si>
  <si>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</si>
  <si>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</si>
  <si>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</si>
  <si>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</si>
  <si>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</si>
  <si>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</si>
  <si>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</si>
  <si>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</si>
  <si>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</si>
  <si>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</si>
  <si>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</si>
  <si>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</si>
  <si>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</si>
  <si>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</si>
  <si>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</si>
  <si>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</si>
  <si>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</si>
  <si>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</si>
  <si>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</si>
  <si>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</si>
  <si>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</si>
  <si>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</si>
  <si>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</si>
  <si>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</si>
  <si>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</si>
  <si>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</si>
  <si>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</si>
  <si>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</si>
  <si>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</si>
  <si>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</si>
  <si>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</si>
  <si>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</si>
  <si>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</si>
  <si>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</si>
  <si>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</si>
  <si>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</si>
  <si>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</si>
  <si>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</si>
  <si>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</si>
  <si>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</si>
  <si>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</si>
  <si>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</si>
  <si>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</si>
  <si>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</si>
  <si>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</si>
  <si>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</si>
  <si>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</si>
  <si>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</si>
  <si>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</si>
  <si>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</si>
  <si>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</si>
  <si>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</si>
  <si>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</si>
  <si>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</si>
  <si>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</si>
  <si>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</si>
  <si>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</si>
  <si>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</si>
  <si>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</si>
  <si>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</si>
  <si>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</si>
  <si>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</si>
  <si>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</si>
  <si>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</si>
  <si>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</si>
  <si>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</si>
  <si>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</si>
  <si>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</si>
  <si>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</si>
  <si>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</si>
  <si>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</si>
  <si>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</si>
  <si>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</si>
  <si>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</si>
  <si>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</si>
  <si>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</si>
  <si>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</si>
  <si>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</si>
  <si>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</si>
  <si>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</si>
  <si>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</si>
  <si>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</si>
  <si>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</si>
  <si>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</si>
  <si>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</si>
  <si>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</si>
  <si>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</si>
  <si>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</si>
  <si>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</si>
  <si>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</si>
  <si>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</si>
  <si>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</si>
  <si>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</si>
  <si>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</si>
  <si>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</si>
  <si>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</si>
  <si>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</si>
  <si>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</si>
  <si>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</si>
  <si>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</si>
  <si>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</si>
  <si>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</si>
  <si>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</si>
  <si>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</si>
  <si>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</si>
  <si>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</si>
  <si>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</si>
  <si>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</si>
  <si>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</si>
  <si>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</si>
  <si>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</si>
  <si>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</si>
  <si>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</si>
  <si>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</si>
  <si>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</si>
  <si>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</si>
  <si>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</si>
  <si>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</si>
  <si>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</si>
  <si>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</si>
  <si>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</si>
  <si>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</si>
  <si>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</si>
  <si>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</si>
  <si>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</si>
  <si>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</si>
  <si>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</si>
  <si>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</si>
  <si>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</si>
  <si>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</si>
  <si>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</si>
  <si>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</si>
  <si>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</si>
  <si>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</si>
  <si>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</si>
  <si>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</si>
  <si>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</si>
  <si>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</si>
  <si>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</si>
  <si>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</si>
  <si>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</si>
  <si>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</si>
  <si>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</si>
  <si>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</si>
  <si>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</si>
  <si>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</si>
  <si>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</si>
  <si>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</si>
  <si>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</si>
  <si>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</si>
  <si>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</si>
  <si>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</si>
  <si>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</si>
  <si>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</si>
  <si>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</si>
  <si>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</si>
  <si>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</si>
  <si>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</si>
  <si>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</si>
  <si>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</si>
  <si>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</si>
  <si>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</si>
  <si>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</si>
  <si>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</si>
  <si>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</si>
  <si>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</si>
  <si>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</si>
  <si>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</si>
  <si>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</si>
  <si>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</si>
  <si>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</si>
  <si>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</si>
  <si>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</si>
  <si>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</si>
  <si>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</si>
  <si>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</si>
  <si>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</si>
  <si>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</si>
  <si>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</si>
  <si>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</si>
  <si>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</si>
  <si>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</si>
  <si>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</si>
  <si>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</si>
  <si>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</si>
  <si>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</si>
  <si>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</si>
  <si>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</si>
  <si>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</si>
  <si>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</si>
  <si>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</si>
  <si>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</si>
  <si>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</si>
  <si>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</si>
  <si>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</si>
  <si>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</si>
  <si>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</si>
  <si>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</si>
  <si>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</si>
  <si>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</si>
  <si>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</si>
  <si>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</si>
  <si>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</si>
  <si>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</si>
  <si>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</si>
  <si>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</si>
  <si>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</si>
  <si>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</si>
  <si>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</si>
  <si>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</si>
  <si>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</si>
  <si>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</si>
  <si>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</si>
  <si>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</si>
  <si>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</si>
  <si>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</si>
  <si>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</si>
  <si>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</si>
  <si>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</si>
  <si>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</si>
  <si>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</si>
  <si>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</si>
  <si>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</si>
  <si>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</si>
  <si>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</si>
  <si>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</si>
  <si>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</si>
  <si>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</si>
  <si>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</si>
  <si>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</si>
  <si>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</si>
  <si>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</si>
  <si>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</si>
  <si>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</si>
  <si>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</si>
  <si>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</si>
  <si>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</si>
  <si>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</si>
  <si>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</si>
  <si>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</si>
  <si>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</si>
  <si>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</si>
  <si>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</si>
  <si>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</si>
  <si>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</si>
  <si>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</si>
  <si>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</si>
  <si>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</si>
  <si>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</si>
  <si>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</si>
  <si>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</si>
  <si>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</si>
  <si>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</si>
  <si>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</si>
  <si>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</si>
  <si>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</si>
  <si>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</si>
  <si>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</si>
  <si>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</si>
  <si>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</si>
  <si>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</si>
  <si>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</si>
  <si>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</si>
  <si>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</si>
  <si>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</si>
  <si>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</si>
  <si>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</si>
  <si>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</si>
  <si>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</si>
  <si>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</si>
  <si>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</si>
  <si>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</si>
  <si>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</si>
  <si>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</si>
  <si>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</si>
  <si>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</si>
  <si>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</si>
  <si>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</si>
  <si>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</si>
  <si>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</si>
  <si>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</si>
  <si>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</si>
  <si>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</si>
  <si>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</si>
  <si>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</si>
  <si>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</si>
  <si>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</si>
  <si>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</si>
  <si>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</si>
  <si>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</si>
  <si>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</si>
  <si>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</si>
  <si>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</si>
  <si>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</si>
  <si>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</si>
  <si>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</si>
  <si>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</si>
  <si>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</si>
  <si>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</si>
  <si>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</si>
  <si>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</si>
  <si>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</si>
  <si>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</si>
  <si>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</si>
  <si>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</si>
  <si>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</si>
  <si>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</si>
  <si>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</si>
  <si>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</si>
  <si>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</si>
  <si>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</si>
  <si>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</si>
  <si>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</si>
  <si>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</si>
  <si>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</si>
  <si>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</si>
  <si>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</si>
  <si>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</si>
  <si>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</si>
  <si>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</si>
  <si>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</si>
  <si>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</si>
  <si>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</si>
  <si>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</si>
  <si>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</si>
  <si>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</si>
  <si>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</si>
  <si>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</si>
  <si>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</si>
  <si>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</si>
  <si>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</si>
  <si>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</si>
  <si>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</si>
  <si>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</si>
  <si>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</si>
  <si>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</si>
  <si>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</si>
  <si>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</si>
  <si>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</si>
  <si>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</si>
  <si>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</si>
  <si>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</si>
  <si>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</si>
  <si>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</si>
  <si>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</si>
  <si>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</si>
  <si>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</si>
  <si>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</si>
  <si>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</si>
  <si>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</si>
  <si>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</si>
  <si>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</si>
  <si>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</si>
  <si>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</si>
  <si>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</si>
  <si>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</si>
  <si>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</si>
  <si>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</si>
  <si>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</si>
  <si>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</si>
  <si>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</si>
  <si>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</si>
  <si>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</si>
  <si>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</si>
  <si>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</si>
  <si>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</si>
  <si>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</si>
  <si>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</si>
  <si>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</si>
  <si>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</si>
  <si>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</si>
  <si>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</si>
  <si>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</si>
  <si>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</si>
  <si>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</si>
  <si>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</si>
  <si>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</si>
  <si>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</si>
  <si>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</si>
  <si>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</si>
  <si>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</si>
  <si>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</si>
  <si>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</si>
  <si>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</si>
  <si>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</si>
  <si>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</si>
  <si>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</si>
  <si>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</si>
  <si>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</si>
  <si>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</si>
  <si>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</si>
  <si>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</si>
  <si>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</si>
  <si>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</si>
  <si>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</si>
  <si>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</si>
  <si>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</si>
  <si>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</si>
  <si>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</si>
  <si>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</si>
  <si>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</si>
  <si>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</si>
  <si>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</si>
  <si>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</si>
  <si>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</si>
  <si>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</si>
  <si>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</si>
  <si>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</si>
  <si>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</si>
  <si>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</si>
  <si>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</si>
  <si>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</si>
  <si>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</si>
  <si>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</si>
  <si>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</si>
  <si>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</si>
  <si>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</si>
  <si>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</si>
  <si>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</si>
  <si>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</si>
  <si>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</si>
  <si>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</si>
  <si>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</si>
  <si>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</si>
  <si>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</si>
  <si>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</si>
  <si>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</si>
  <si>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</si>
  <si>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</si>
  <si>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</si>
  <si>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</si>
  <si>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</si>
  <si>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</si>
  <si>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</si>
  <si>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</si>
  <si>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</si>
  <si>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</si>
  <si>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</si>
  <si>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</si>
  <si>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</si>
  <si>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</si>
  <si>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</si>
  <si>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</si>
  <si>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</si>
  <si>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</si>
  <si>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</si>
  <si>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</si>
  <si>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</si>
  <si>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</si>
  <si>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</si>
  <si>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</si>
  <si>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</si>
  <si>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</si>
  <si>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</si>
  <si>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</si>
  <si>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</si>
  <si>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</si>
  <si>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</si>
  <si>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</si>
  <si>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</si>
  <si>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</si>
  <si>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</si>
  <si>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</si>
  <si>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</si>
  <si>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</si>
  <si>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</si>
  <si>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</si>
  <si>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</si>
  <si>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</si>
  <si>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</si>
  <si>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</si>
  <si>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</si>
  <si>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</si>
  <si>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</si>
  <si>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</si>
  <si>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</si>
  <si>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</si>
  <si>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</si>
  <si>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</si>
  <si>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</si>
  <si>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</si>
  <si>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</si>
  <si>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</si>
  <si>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</si>
  <si>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</si>
  <si>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</si>
  <si>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</si>
  <si>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</si>
  <si>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</si>
  <si>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</si>
  <si>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</si>
  <si>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</si>
  <si>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</si>
  <si>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</si>
  <si>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</si>
  <si>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</si>
  <si>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</si>
  <si>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</si>
  <si>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</si>
  <si>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</si>
  <si>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</si>
  <si>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</si>
  <si>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</si>
  <si>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</si>
  <si>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</si>
  <si>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</si>
  <si>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</si>
  <si>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</si>
  <si>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</si>
  <si>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</si>
  <si>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</si>
  <si>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</si>
  <si>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</si>
  <si>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</si>
  <si>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</si>
  <si>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</si>
  <si>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</si>
  <si>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</si>
  <si>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</si>
  <si>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</si>
  <si>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</si>
  <si>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</si>
  <si>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</si>
  <si>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</si>
  <si>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</si>
  <si>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</si>
  <si>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</si>
  <si>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</si>
  <si>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</si>
  <si>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</si>
  <si>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</si>
  <si>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</si>
  <si>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</si>
  <si>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</si>
  <si>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</si>
  <si>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</si>
  <si>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</si>
  <si>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</si>
  <si>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</si>
  <si>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</si>
  <si>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</si>
  <si>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</si>
  <si>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</si>
  <si>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</si>
  <si>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</si>
  <si>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</si>
  <si>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</si>
  <si>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</si>
  <si>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</si>
  <si>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</si>
  <si>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</si>
  <si>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</si>
  <si>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</si>
  <si>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</si>
  <si>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</si>
  <si>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</si>
  <si>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</si>
  <si>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</si>
  <si>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</si>
  <si>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</si>
  <si>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</si>
  <si>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</si>
  <si>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</si>
  <si>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</si>
  <si>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</si>
  <si>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</si>
  <si>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</si>
  <si>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</si>
  <si>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</si>
  <si>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</si>
  <si>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</si>
  <si>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</si>
  <si>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</si>
  <si>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</si>
  <si>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</si>
  <si>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</si>
  <si>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</si>
  <si>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</si>
  <si>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</si>
  <si>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</si>
  <si>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</si>
  <si>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</si>
  <si>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</si>
  <si>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</si>
  <si>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</si>
  <si>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</si>
  <si>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</si>
  <si>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</si>
  <si>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</si>
  <si>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</si>
  <si>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</si>
  <si>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</si>
  <si>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</si>
  <si>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</si>
  <si>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</si>
  <si>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</si>
  <si>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</si>
  <si>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</si>
  <si>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</si>
  <si>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</si>
  <si>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</si>
  <si>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</si>
  <si>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</si>
  <si>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</si>
  <si>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</si>
  <si>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</si>
  <si>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</si>
  <si>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</si>
  <si>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</si>
  <si>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</si>
  <si>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</si>
  <si>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</si>
  <si>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</si>
  <si>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</si>
  <si>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</si>
  <si>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</si>
  <si>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</si>
  <si>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</si>
  <si>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</si>
  <si>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</si>
  <si>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</si>
  <si>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</si>
  <si>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</si>
  <si>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</si>
  <si>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</si>
  <si>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</si>
  <si>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</si>
  <si>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</si>
  <si>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</si>
  <si>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</si>
  <si>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</si>
  <si>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</si>
  <si>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</si>
  <si>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</si>
  <si>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</si>
  <si>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</si>
  <si>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</si>
  <si>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</si>
  <si>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</si>
  <si>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</si>
  <si>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</si>
  <si>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</si>
  <si>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</si>
  <si>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</si>
  <si>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</si>
  <si>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</si>
  <si>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</si>
  <si>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</si>
  <si>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</si>
  <si>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</si>
  <si>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</si>
  <si>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</si>
  <si>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</si>
  <si>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</si>
  <si>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</si>
  <si>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</si>
  <si>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</si>
  <si>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</si>
  <si>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</si>
  <si>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</si>
  <si>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</si>
  <si>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</si>
  <si>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</si>
  <si>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</si>
  <si>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</si>
  <si>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</si>
  <si>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</si>
  <si>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</si>
  <si>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</si>
  <si>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</si>
  <si>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</si>
  <si>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</si>
  <si>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</si>
  <si>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</si>
  <si>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</si>
  <si>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</si>
  <si>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</si>
  <si>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</si>
  <si>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</si>
  <si>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</si>
  <si>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</si>
  <si>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</si>
  <si>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</si>
  <si>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</si>
  <si>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</si>
  <si>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</si>
  <si>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</si>
  <si>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</si>
  <si>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</si>
  <si>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</si>
  <si>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</si>
  <si>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</si>
  <si>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</si>
  <si>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</si>
  <si>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</si>
  <si>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</si>
  <si>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</si>
  <si>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</si>
  <si>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</si>
  <si>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</si>
  <si>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</si>
  <si>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</si>
  <si>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</si>
  <si>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</si>
  <si>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</si>
  <si>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</si>
  <si>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</si>
  <si>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</si>
  <si>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</si>
  <si>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</si>
  <si>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</si>
  <si>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</si>
  <si>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</si>
  <si>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</si>
  <si>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</si>
  <si>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</si>
  <si>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</si>
  <si>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</si>
  <si>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</si>
  <si>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</si>
  <si>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</si>
  <si>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</si>
  <si>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</si>
  <si>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</si>
  <si>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</si>
  <si>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</si>
  <si>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</si>
  <si>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</si>
  <si>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</si>
  <si>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</si>
  <si>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</si>
  <si>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</si>
  <si>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</si>
  <si>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</si>
  <si>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</si>
  <si>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</si>
  <si>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</si>
  <si>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</si>
  <si>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</si>
  <si>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</si>
  <si>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</si>
  <si>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</si>
  <si>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</si>
  <si>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</si>
  <si>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</si>
  <si>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</si>
  <si>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</si>
  <si>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</si>
  <si>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</si>
  <si>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</si>
  <si>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</si>
  <si>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</si>
  <si>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</si>
  <si>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</si>
  <si>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</si>
  <si>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</si>
  <si>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</si>
  <si>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</si>
  <si>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</si>
  <si>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</si>
  <si>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</si>
  <si>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</si>
  <si>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</si>
  <si>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</si>
  <si>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</si>
  <si>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</si>
  <si>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</si>
  <si>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</si>
  <si>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</si>
  <si>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</si>
  <si>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</si>
  <si>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</si>
  <si>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</si>
  <si>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</si>
  <si>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</si>
  <si>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</si>
  <si>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</si>
  <si>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</si>
  <si>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</si>
  <si>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</si>
  <si>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</si>
  <si>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</si>
  <si>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</si>
  <si>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</si>
  <si>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</si>
  <si>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</si>
  <si>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</si>
  <si>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</si>
  <si>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</si>
  <si>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</si>
  <si>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</si>
  <si>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</si>
  <si>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</si>
  <si>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</si>
  <si>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</si>
  <si>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</si>
  <si>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</si>
  <si>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</si>
  <si>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</si>
  <si>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</si>
  <si>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</si>
  <si>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</si>
  <si>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</si>
  <si>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</si>
  <si>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</si>
  <si>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</si>
  <si>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</si>
  <si>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</si>
  <si>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</si>
  <si>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</si>
  <si>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</si>
  <si>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</si>
  <si>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</si>
  <si>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</si>
  <si>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</si>
  <si>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</si>
  <si>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</si>
  <si>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</si>
  <si>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</si>
  <si>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</si>
  <si>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</si>
  <si>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</si>
  <si>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</si>
  <si>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</si>
  <si>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</si>
  <si>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</si>
  <si>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</si>
  <si>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</si>
  <si>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</si>
  <si>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</si>
  <si>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</si>
  <si>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</si>
  <si>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</si>
  <si>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</si>
  <si>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</si>
  <si>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</si>
  <si>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</si>
  <si>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</si>
  <si>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</si>
  <si>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</si>
  <si>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</si>
  <si>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</si>
  <si>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</si>
  <si>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</si>
  <si>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</si>
  <si>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</si>
  <si>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</si>
  <si>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</si>
  <si>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</si>
  <si>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</si>
  <si>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</si>
  <si>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</si>
  <si>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</si>
  <si>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</si>
  <si>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</si>
  <si>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</si>
  <si>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</si>
  <si>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</si>
  <si>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</si>
  <si>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</si>
  <si>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</si>
  <si>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</si>
  <si>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</si>
  <si>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</si>
  <si>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</si>
  <si>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</si>
  <si>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</si>
  <si>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</si>
  <si>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</si>
  <si>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</si>
  <si>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</si>
  <si>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</si>
  <si>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</si>
  <si>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</si>
  <si>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</si>
  <si>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</si>
  <si>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</si>
  <si>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</si>
  <si>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</si>
  <si>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</si>
  <si>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</si>
  <si>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</si>
  <si>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</si>
  <si>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</si>
  <si>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</si>
  <si>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</si>
  <si>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</si>
  <si>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</si>
  <si>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</si>
  <si>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</si>
  <si>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</si>
  <si>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</si>
  <si>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</si>
  <si>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</si>
  <si>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</si>
  <si>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</si>
  <si>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</si>
  <si>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</si>
  <si>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</si>
  <si>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</si>
  <si>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</si>
  <si>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</si>
  <si>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</si>
  <si>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</si>
  <si>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</si>
  <si>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</si>
  <si>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</si>
  <si>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</si>
  <si>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</si>
  <si>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</si>
  <si>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</si>
  <si>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</si>
  <si>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</si>
  <si>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</si>
  <si>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</si>
  <si>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</si>
  <si>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</si>
  <si>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</si>
  <si>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</si>
  <si>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</si>
  <si>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</si>
  <si>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</si>
  <si>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</si>
  <si>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</si>
  <si>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</si>
  <si>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</si>
  <si>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</si>
  <si>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</si>
  <si>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</si>
  <si>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</si>
  <si>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</si>
  <si>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</si>
  <si>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</si>
  <si>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</si>
  <si>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</si>
  <si>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</si>
  <si>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</si>
  <si>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</si>
  <si>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</si>
  <si>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</si>
  <si>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</si>
  <si>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</si>
  <si>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</si>
  <si>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</si>
  <si>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</si>
  <si>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</si>
  <si>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</si>
  <si>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</si>
  <si>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</si>
  <si>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</si>
  <si>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</si>
  <si>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</si>
  <si>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</si>
  <si>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</si>
  <si>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</si>
  <si>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</si>
  <si>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</si>
  <si>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</si>
  <si>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</si>
  <si>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</si>
  <si>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</si>
  <si>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</si>
  <si>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</si>
  <si>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</si>
  <si>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</si>
  <si>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</si>
  <si>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</si>
  <si>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</si>
  <si>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</si>
  <si>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</si>
  <si>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</si>
  <si>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</si>
  <si>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</si>
  <si>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</si>
  <si>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</si>
  <si>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</si>
  <si>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</si>
  <si>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</si>
  <si>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</si>
  <si>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</si>
  <si>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</si>
  <si>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</si>
  <si>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</si>
  <si>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</si>
  <si>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</si>
  <si>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</si>
  <si>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</si>
  <si>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</si>
  <si>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</si>
  <si>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</si>
  <si>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</si>
  <si>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</si>
  <si>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</si>
  <si>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</si>
  <si>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</si>
  <si>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</si>
  <si>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</si>
  <si>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</si>
  <si>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</si>
  <si>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</si>
  <si>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</si>
  <si>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</si>
  <si>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</si>
  <si>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</si>
  <si>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</si>
  <si>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</si>
  <si>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</si>
  <si>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</si>
  <si>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</si>
  <si>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</si>
  <si>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</si>
  <si>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</si>
  <si>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</si>
  <si>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</si>
  <si>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</si>
  <si>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</si>
  <si>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</si>
  <si>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</si>
  <si>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</si>
  <si>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</si>
  <si>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</si>
  <si>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</si>
  <si>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</si>
  <si>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</si>
  <si>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</si>
  <si>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</si>
  <si>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</si>
  <si>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</si>
  <si>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</si>
  <si>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</si>
  <si>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</si>
  <si>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</si>
  <si>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</si>
  <si>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</si>
  <si>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</si>
  <si>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</si>
  <si>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</si>
  <si>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</si>
  <si>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</si>
  <si>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</si>
  <si>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</si>
  <si>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</si>
  <si>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</si>
  <si>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</si>
  <si>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</si>
  <si>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</si>
  <si>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</si>
  <si>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</si>
  <si>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</si>
  <si>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</si>
  <si>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</si>
  <si>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</si>
  <si>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</si>
  <si>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</si>
  <si>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</si>
  <si>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</si>
  <si>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</si>
  <si>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</si>
  <si>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</si>
  <si>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</si>
  <si>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</si>
  <si>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</si>
  <si>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</si>
  <si>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</si>
  <si>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</si>
  <si>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</si>
  <si>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</si>
  <si>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</si>
  <si>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</si>
  <si>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</si>
  <si>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</si>
  <si>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</si>
  <si>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</si>
  <si>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</si>
  <si>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</si>
  <si>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</si>
  <si>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</si>
  <si>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</si>
  <si>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</si>
  <si>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</si>
  <si>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</si>
  <si>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</si>
  <si>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</si>
  <si>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</si>
  <si>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</si>
  <si>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</si>
  <si>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</si>
  <si>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</si>
  <si>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</si>
  <si>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</si>
  <si>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</si>
  <si>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</si>
  <si>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</si>
  <si>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</si>
  <si>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</si>
  <si>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</si>
  <si>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</si>
  <si>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</si>
  <si>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</si>
  <si>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</si>
  <si>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</si>
  <si>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</si>
  <si>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</si>
  <si>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</si>
  <si>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</si>
  <si>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</si>
  <si>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</si>
  <si>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</si>
  <si>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</si>
  <si>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</si>
  <si>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</si>
  <si>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</si>
  <si>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</si>
  <si>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</si>
  <si>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</si>
  <si>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</si>
  <si>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</si>
  <si>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</si>
  <si>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</si>
  <si>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</si>
  <si>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</si>
  <si>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</si>
  <si>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</si>
  <si>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</si>
  <si>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</si>
  <si>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</si>
  <si>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</si>
  <si>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</si>
  <si>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</si>
  <si>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</si>
  <si>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</si>
  <si>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</si>
  <si>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</si>
  <si>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</si>
  <si>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</si>
  <si>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</si>
  <si>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</si>
  <si>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</si>
  <si>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</si>
  <si>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</si>
  <si>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</si>
  <si>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</si>
  <si>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</si>
  <si>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</si>
  <si>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</si>
  <si>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</si>
  <si>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</si>
  <si>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</si>
  <si>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</si>
  <si>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</si>
  <si>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</si>
  <si>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</si>
  <si>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</si>
  <si>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</si>
  <si>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</si>
  <si>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</si>
  <si>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</si>
  <si>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</si>
  <si>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</si>
  <si>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</si>
  <si>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</si>
  <si>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</si>
  <si>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</si>
  <si>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</si>
  <si>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</si>
  <si>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</si>
  <si>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</si>
  <si>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</si>
  <si>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</si>
  <si>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</si>
  <si>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</si>
  <si>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</si>
  <si>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</si>
  <si>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</si>
  <si>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</si>
  <si>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</si>
  <si>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</si>
  <si>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</si>
  <si>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</si>
  <si>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</si>
  <si>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</si>
  <si>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</si>
  <si>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</si>
  <si>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</si>
  <si>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</si>
  <si>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</si>
  <si>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</si>
  <si>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</si>
  <si>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</si>
  <si>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</si>
  <si>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</si>
  <si>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</si>
  <si>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</si>
  <si>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</si>
  <si>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</si>
  <si>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</si>
  <si>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</si>
  <si>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</si>
  <si>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</si>
  <si>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</si>
  <si>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</si>
  <si>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</si>
  <si>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</si>
  <si>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</si>
  <si>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</si>
  <si>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</si>
  <si>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</si>
  <si>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</si>
  <si>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</si>
  <si>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</si>
  <si>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</si>
  <si>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</si>
  <si>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</si>
  <si>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</si>
  <si>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</si>
  <si>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</si>
  <si>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</si>
  <si>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</si>
  <si>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</si>
  <si>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</si>
  <si>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</si>
  <si>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</si>
  <si>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</si>
  <si>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</si>
  <si>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</si>
  <si>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</si>
  <si>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</si>
  <si>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</si>
  <si>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</si>
  <si>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</si>
  <si>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</si>
  <si>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</si>
  <si>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</si>
  <si>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</si>
  <si>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</si>
  <si>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</si>
  <si>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</si>
  <si>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</si>
  <si>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</si>
  <si>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</si>
  <si>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</si>
  <si>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</si>
  <si>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</si>
  <si>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</si>
  <si>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</si>
  <si>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</si>
  <si>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</si>
  <si>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</si>
  <si>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</si>
  <si>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</si>
  <si>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</si>
  <si>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</si>
  <si>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</si>
  <si>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</si>
  <si>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</si>
  <si>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</si>
  <si>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</si>
  <si>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</si>
  <si>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</si>
  <si>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</si>
  <si>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</si>
  <si>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</si>
  <si>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</si>
  <si>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</si>
  <si>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</si>
  <si>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</si>
  <si>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</si>
  <si>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</si>
  <si>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</si>
  <si>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</si>
  <si>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</si>
  <si>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</si>
  <si>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</si>
  <si>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</si>
  <si>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</si>
  <si>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</si>
  <si>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</si>
  <si>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</si>
  <si>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</si>
  <si>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</si>
  <si>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</si>
  <si>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</si>
  <si>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</si>
  <si>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</si>
  <si>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</si>
  <si>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</si>
  <si>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</si>
  <si>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</si>
  <si>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</si>
  <si>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</si>
  <si>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</si>
  <si>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</si>
  <si>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</si>
  <si>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</si>
  <si>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</si>
  <si>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</si>
  <si>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</si>
  <si>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</si>
  <si>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</si>
  <si>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</si>
  <si>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</si>
  <si>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</si>
  <si>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</si>
  <si>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</si>
  <si>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</si>
  <si>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</si>
  <si>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</si>
  <si>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</si>
  <si>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</si>
  <si>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</si>
  <si>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</si>
  <si>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</si>
  <si>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</si>
  <si>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</si>
  <si>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</si>
  <si>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</si>
  <si>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</si>
  <si>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</si>
  <si>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</si>
  <si>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</si>
  <si>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</si>
  <si>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</si>
  <si>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</si>
  <si>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</si>
  <si>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</si>
  <si>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</si>
  <si>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</si>
  <si>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</si>
  <si>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</si>
  <si>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</si>
  <si>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</si>
  <si>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</si>
  <si>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</si>
  <si>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</si>
  <si>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</si>
  <si>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</si>
  <si>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</si>
  <si>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</si>
  <si>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</si>
  <si>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</si>
  <si>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</si>
  <si>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</si>
  <si>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</si>
  <si>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</si>
  <si>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</si>
  <si>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</si>
  <si>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</si>
  <si>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</si>
  <si>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</si>
  <si>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</si>
  <si>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</si>
  <si>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</si>
  <si>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</si>
  <si>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</si>
  <si>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</si>
  <si>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</si>
  <si>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</si>
  <si>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</si>
  <si>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</si>
  <si>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</si>
  <si>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</si>
  <si>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</si>
  <si>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</si>
  <si>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</si>
  <si>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</si>
  <si>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</si>
  <si>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</si>
  <si>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</si>
  <si>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</si>
  <si>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</si>
  <si>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</si>
  <si>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</si>
  <si>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</si>
  <si>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</si>
  <si>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</si>
  <si>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</si>
  <si>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</si>
  <si>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</si>
  <si>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</si>
  <si>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</si>
  <si>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</si>
  <si>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</si>
  <si>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</si>
  <si>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</si>
  <si>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</si>
  <si>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</si>
  <si>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</si>
  <si>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</si>
  <si>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</si>
  <si>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</si>
  <si>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</si>
  <si>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</si>
  <si>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</si>
  <si>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</si>
  <si>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</si>
  <si>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</si>
  <si>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</si>
  <si>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</si>
  <si>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</si>
  <si>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</si>
  <si>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</si>
  <si>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</si>
  <si>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</si>
  <si>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</si>
  <si>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</si>
  <si>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</si>
  <si>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</si>
  <si>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</si>
  <si>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</si>
  <si>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</si>
  <si>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</si>
  <si>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</si>
  <si>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</si>
  <si>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</si>
  <si>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</si>
  <si>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</si>
  <si>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</si>
  <si>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</si>
  <si>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</si>
  <si>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</si>
  <si>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</si>
  <si>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</si>
  <si>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</si>
  <si>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</si>
  <si>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</si>
  <si>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</si>
  <si>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</si>
  <si>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</si>
  <si>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</si>
  <si>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</si>
  <si>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</si>
  <si>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</si>
  <si>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</si>
  <si>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</si>
  <si>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</si>
  <si>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</si>
  <si>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</si>
  <si>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</si>
  <si>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</si>
  <si>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</si>
  <si>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</si>
  <si>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</si>
  <si>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</si>
  <si>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</si>
  <si>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</si>
  <si>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</si>
  <si>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</si>
  <si>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</si>
  <si>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</si>
  <si>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</si>
  <si>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</si>
  <si>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</si>
  <si>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</si>
  <si>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</si>
  <si>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</si>
  <si>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</si>
  <si>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</si>
  <si>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</si>
  <si>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</si>
  <si>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</si>
  <si>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</si>
  <si>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</si>
  <si>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</si>
  <si>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</si>
  <si>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</si>
  <si>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</si>
  <si>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</si>
  <si>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</si>
  <si>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</si>
  <si>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</si>
  <si>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</si>
  <si>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</si>
  <si>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</si>
  <si>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</si>
  <si>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</si>
  <si>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</si>
  <si>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</si>
  <si>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</si>
  <si>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</si>
  <si>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</si>
  <si>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</si>
  <si>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</si>
  <si>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</si>
  <si>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</si>
  <si>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</si>
  <si>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</si>
  <si>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</si>
  <si>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</si>
  <si>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</si>
  <si>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</si>
  <si>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</si>
  <si>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</si>
  <si>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</si>
  <si>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</si>
  <si>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</si>
  <si>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</si>
  <si>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</si>
  <si>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</si>
  <si>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</si>
  <si>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</si>
  <si>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</si>
  <si>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</si>
  <si>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</si>
  <si>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</si>
  <si>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</si>
  <si>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</si>
  <si>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</si>
  <si>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</si>
  <si>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</si>
  <si>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</si>
  <si>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</si>
  <si>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</si>
  <si>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</si>
  <si>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</si>
  <si>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</si>
  <si>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</si>
  <si>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</si>
  <si>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</si>
  <si>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</si>
  <si>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</si>
  <si>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</si>
  <si>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</si>
  <si>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</si>
  <si>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</si>
  <si>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</si>
  <si>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</si>
  <si>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</si>
  <si>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</si>
  <si>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</si>
  <si>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</si>
  <si>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</si>
  <si>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</si>
  <si>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</si>
  <si>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</si>
  <si>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</si>
  <si>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</si>
  <si>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</si>
  <si>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</si>
  <si>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</si>
  <si>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</si>
  <si>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</si>
  <si>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</si>
  <si>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</si>
  <si>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</si>
  <si>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</si>
  <si>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</si>
  <si>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</si>
  <si>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</si>
  <si>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</si>
  <si>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</si>
  <si>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</si>
  <si>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</si>
  <si>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</si>
  <si>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</si>
  <si>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</si>
  <si>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</si>
  <si>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</si>
  <si>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</si>
  <si>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</si>
  <si>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</si>
  <si>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</si>
  <si>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</si>
  <si>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</si>
  <si>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</si>
  <si>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</si>
  <si>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</si>
  <si>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</si>
  <si>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</si>
  <si>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</si>
  <si>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</si>
  <si>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</si>
  <si>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</si>
  <si>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</si>
  <si>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</si>
  <si>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</si>
  <si>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</si>
  <si>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</si>
  <si>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</si>
  <si>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</si>
  <si>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</si>
  <si>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</si>
  <si>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</si>
  <si>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</si>
  <si>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</si>
  <si>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</si>
  <si>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</si>
  <si>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</si>
  <si>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</si>
  <si>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</si>
  <si>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</si>
  <si>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</si>
  <si>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</si>
  <si>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</si>
  <si>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</si>
  <si>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</si>
  <si>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</si>
  <si>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</si>
  <si>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</si>
  <si>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</si>
  <si>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</si>
  <si>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</si>
  <si>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</si>
  <si>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</si>
  <si>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</si>
  <si>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</si>
  <si>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</si>
  <si>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</si>
  <si>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</si>
  <si>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</si>
  <si>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</si>
  <si>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</si>
  <si>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</si>
  <si>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</si>
  <si>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</si>
  <si>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</si>
  <si>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</si>
  <si>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</si>
  <si>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</si>
  <si>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</si>
  <si>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</si>
  <si>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</si>
  <si>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</si>
  <si>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</si>
  <si>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</si>
  <si>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</si>
  <si>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</si>
  <si>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</si>
  <si>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</si>
  <si>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</si>
  <si>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</si>
  <si>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</si>
  <si>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</si>
  <si>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</si>
  <si>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</si>
  <si>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</si>
  <si>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</si>
  <si>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</si>
  <si>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</si>
  <si>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</si>
  <si>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</si>
  <si>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</si>
  <si>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</si>
  <si>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</si>
  <si>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</si>
  <si>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</si>
  <si>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</si>
  <si>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</si>
  <si>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</si>
  <si>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</si>
  <si>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</si>
  <si>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</si>
  <si>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</si>
  <si>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</si>
  <si>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</si>
  <si>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</si>
  <si>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</si>
  <si>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</si>
  <si>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</si>
  <si>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</si>
  <si>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</si>
  <si>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</si>
  <si>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</si>
  <si>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</si>
  <si>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</si>
  <si>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</si>
  <si>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</si>
  <si>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</si>
  <si>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</si>
  <si>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</si>
  <si>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</si>
  <si>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</si>
  <si>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</si>
  <si>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</si>
  <si>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</si>
  <si>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</si>
  <si>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</si>
  <si>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</si>
  <si>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</si>
  <si>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</si>
  <si>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</si>
  <si>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</si>
  <si>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</si>
  <si>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</si>
  <si>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</si>
  <si>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</si>
  <si>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</si>
  <si>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</si>
  <si>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</si>
  <si>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</si>
  <si>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</si>
  <si>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</si>
  <si>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</si>
  <si>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</si>
  <si>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</si>
  <si>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</si>
  <si>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</si>
  <si>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</si>
  <si>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</si>
  <si>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</si>
  <si>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</si>
  <si>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</si>
  <si>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</si>
  <si>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</si>
  <si>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</si>
  <si>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</si>
  <si>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</si>
  <si>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</si>
  <si>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</si>
  <si>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</si>
  <si>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</si>
  <si>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</si>
  <si>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</si>
  <si>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</si>
  <si>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</si>
  <si>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</si>
  <si>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</si>
  <si>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</si>
  <si>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</si>
  <si>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</si>
  <si>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</si>
  <si>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</si>
  <si>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</si>
  <si>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</si>
  <si>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</si>
  <si>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</si>
  <si>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</si>
  <si>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</si>
  <si>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</si>
  <si>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</si>
  <si>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</si>
  <si>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</si>
  <si>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</si>
  <si>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</si>
  <si>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</si>
  <si>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</si>
  <si>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</si>
  <si>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</si>
  <si>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</si>
  <si>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</si>
  <si>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</si>
  <si>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</si>
  <si>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</si>
  <si>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</si>
  <si>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</si>
  <si>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</si>
  <si>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</si>
  <si>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</si>
  <si>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</si>
  <si>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</si>
  <si>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</si>
  <si>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</si>
  <si>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</si>
  <si>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</si>
  <si>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</si>
  <si>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</si>
  <si>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</si>
  <si>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</si>
  <si>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</si>
  <si>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</si>
  <si>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</si>
  <si>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</si>
  <si>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</si>
  <si>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</si>
  <si>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</si>
  <si>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</si>
  <si>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</si>
  <si>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</si>
  <si>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</si>
  <si>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</si>
  <si>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</si>
  <si>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</si>
  <si>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</si>
  <si>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</si>
  <si>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</si>
  <si>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</si>
  <si>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</si>
  <si>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</si>
  <si>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</si>
  <si>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</si>
  <si>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</si>
  <si>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</si>
  <si>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</si>
  <si>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</si>
  <si>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</si>
  <si>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</si>
  <si>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</si>
  <si>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</si>
  <si>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</si>
  <si>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</si>
  <si>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</si>
  <si>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</si>
  <si>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</si>
  <si>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</si>
  <si>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</si>
  <si>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</si>
  <si>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</si>
  <si>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</si>
  <si>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</si>
  <si>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</si>
  <si>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</si>
  <si>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</si>
  <si>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</si>
  <si>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</si>
  <si>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</si>
  <si>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</si>
  <si>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</si>
  <si>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</si>
  <si>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</si>
  <si>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</si>
  <si>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</si>
  <si>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</si>
  <si>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</si>
  <si>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</si>
  <si>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</si>
  <si>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</si>
  <si>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</si>
  <si>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</si>
  <si>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</si>
  <si>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</si>
  <si>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</si>
  <si>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</si>
  <si>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</si>
  <si>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</si>
  <si>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</si>
  <si>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</si>
  <si>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</si>
  <si>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</si>
  <si>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</si>
  <si>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</si>
  <si>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</si>
  <si>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</si>
  <si>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</si>
  <si>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</si>
  <si>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</si>
  <si>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</si>
  <si>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</si>
  <si>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</si>
  <si>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</si>
  <si>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</si>
  <si>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</si>
  <si>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</si>
  <si>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</si>
  <si>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</si>
  <si>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</si>
  <si>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</si>
  <si>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</si>
  <si>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</si>
  <si>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</si>
  <si>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</si>
  <si>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</si>
  <si>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</si>
  <si>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</si>
  <si>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</si>
  <si>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</si>
  <si>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</si>
  <si>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</si>
  <si>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</si>
  <si>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</si>
  <si>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</si>
  <si>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</si>
  <si>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</si>
  <si>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</si>
  <si>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</si>
  <si>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</si>
  <si>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</si>
  <si>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</si>
  <si>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</si>
  <si>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</si>
  <si>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</si>
  <si>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</si>
  <si>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</si>
  <si>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</si>
  <si>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</si>
  <si>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</si>
  <si>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</si>
  <si>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</si>
  <si>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</si>
  <si>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</si>
  <si>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</si>
  <si>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</si>
  <si>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</si>
  <si>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</si>
  <si>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</si>
  <si>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</si>
  <si>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</si>
  <si>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</si>
  <si>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</si>
  <si>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</si>
  <si>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</si>
  <si>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</si>
  <si>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</si>
  <si>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</si>
  <si>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</si>
  <si>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</si>
  <si>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</si>
  <si>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</si>
  <si>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</si>
  <si>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</si>
  <si>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</si>
  <si>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</si>
  <si>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</si>
  <si>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</si>
  <si>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</si>
  <si>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</si>
  <si>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</si>
  <si>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</si>
  <si>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</si>
  <si>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</si>
  <si>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</si>
  <si>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</si>
  <si>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</si>
  <si>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</si>
  <si>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</si>
  <si>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</si>
  <si>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</si>
  <si>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</si>
  <si>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</si>
  <si>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</si>
  <si>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</si>
  <si>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</si>
  <si>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</si>
  <si>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</si>
  <si>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</si>
  <si>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</si>
  <si>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</si>
  <si>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</si>
  <si>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</si>
  <si>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</si>
  <si>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</si>
  <si>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</si>
  <si>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</si>
  <si>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</si>
  <si>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</si>
  <si>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</si>
  <si>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</si>
  <si>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</si>
  <si>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</si>
  <si>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</si>
  <si>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</si>
  <si>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</si>
  <si>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</si>
  <si>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</si>
  <si>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</si>
  <si>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</si>
  <si>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</si>
  <si>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</si>
  <si>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</si>
  <si>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</si>
  <si>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</si>
  <si>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</si>
  <si>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</si>
  <si>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</si>
  <si>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</si>
  <si>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</si>
  <si>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</si>
  <si>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</si>
  <si>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</si>
  <si>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</si>
  <si>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</si>
  <si>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</si>
  <si>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</si>
  <si>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</si>
  <si>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</si>
  <si>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</si>
  <si>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</si>
  <si>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</si>
  <si>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</si>
  <si>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</si>
  <si>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</si>
  <si>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</si>
  <si>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</si>
  <si>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</si>
  <si>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</si>
  <si>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</si>
  <si>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</si>
  <si>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</si>
  <si>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</si>
  <si>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</si>
  <si>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</si>
  <si>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</si>
  <si>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</si>
  <si>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</si>
  <si>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</si>
  <si>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</si>
  <si>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</si>
  <si>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</si>
  <si>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</si>
  <si>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</si>
  <si>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</si>
  <si>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</si>
  <si>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</si>
  <si>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</si>
  <si>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</si>
  <si>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</si>
  <si>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</si>
  <si>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</si>
  <si>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</si>
  <si>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</si>
  <si>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</si>
  <si>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</si>
  <si>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</si>
  <si>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</si>
  <si>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</si>
  <si>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</si>
  <si>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</si>
  <si>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</si>
  <si>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</si>
  <si>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</si>
  <si>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</si>
  <si>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</si>
  <si>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</si>
  <si>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</si>
  <si>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</si>
  <si>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</si>
  <si>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</si>
  <si>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</si>
  <si>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</si>
  <si>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</si>
  <si>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</si>
  <si>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</si>
  <si>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</si>
  <si>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</si>
  <si>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</si>
  <si>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</si>
  <si>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</si>
  <si>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</si>
  <si>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</si>
  <si>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</si>
  <si>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</si>
  <si>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</si>
  <si>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</si>
  <si>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</si>
  <si>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</si>
  <si>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</si>
  <si>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</si>
  <si>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</si>
  <si>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</si>
  <si>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</si>
  <si>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</si>
  <si>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</si>
  <si>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</si>
  <si>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</si>
  <si>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</si>
  <si>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</si>
  <si>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</si>
  <si>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</si>
  <si>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</si>
  <si>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</si>
  <si>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</si>
  <si>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</si>
  <si>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</si>
  <si>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</si>
  <si>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</si>
  <si>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</si>
  <si>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</si>
  <si>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</si>
  <si>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</si>
  <si>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</si>
  <si>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</si>
  <si>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</si>
  <si>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</si>
  <si>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</si>
  <si>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</si>
  <si>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</si>
  <si>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</si>
  <si>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</si>
  <si>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</si>
  <si>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</si>
  <si>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</si>
  <si>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</si>
  <si>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</si>
  <si>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</si>
  <si>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</si>
  <si>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</si>
  <si>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</si>
  <si>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</si>
  <si>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</si>
  <si>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</si>
  <si>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</si>
  <si>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</si>
  <si>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</si>
  <si>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</si>
  <si>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</si>
  <si>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</si>
  <si>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</si>
  <si>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</si>
  <si>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</si>
  <si>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</si>
  <si>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</si>
  <si>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</si>
  <si>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</si>
  <si>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</si>
  <si>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</si>
  <si>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</si>
  <si>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</si>
  <si>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</si>
  <si>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</si>
  <si>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</si>
  <si>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</si>
  <si>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</si>
  <si>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</si>
  <si>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</si>
  <si>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</si>
  <si>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</si>
  <si>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</si>
  <si>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</si>
  <si>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</si>
  <si>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</si>
  <si>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</si>
  <si>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</si>
  <si>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</si>
  <si>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</si>
  <si>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</si>
  <si>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</si>
  <si>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</si>
  <si>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</si>
  <si>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</si>
  <si>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</si>
  <si>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</si>
  <si>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</si>
  <si>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</si>
  <si>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</si>
  <si>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</si>
  <si>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</si>
  <si>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</si>
  <si>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</si>
  <si>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</si>
  <si>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</si>
  <si>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</si>
  <si>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</si>
  <si>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</si>
  <si>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</si>
  <si>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</si>
  <si>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</si>
  <si>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</si>
  <si>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</si>
  <si>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</si>
  <si>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</si>
  <si>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</si>
  <si>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</si>
  <si>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</si>
  <si>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</si>
  <si>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</si>
  <si>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</si>
  <si>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</si>
  <si>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</si>
  <si>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</si>
  <si>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</si>
  <si>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</si>
  <si>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</si>
  <si>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</si>
  <si>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</si>
  <si>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</si>
  <si>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</si>
  <si>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</si>
  <si>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</si>
  <si>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</si>
  <si>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</si>
  <si>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</si>
  <si>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</si>
  <si>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</si>
  <si>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</si>
  <si>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</si>
  <si>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</si>
  <si>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</si>
  <si>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</si>
  <si>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</si>
  <si>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</si>
  <si>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</si>
  <si>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</si>
  <si>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</si>
  <si>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</si>
  <si>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</si>
  <si>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</si>
  <si>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</si>
  <si>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</si>
  <si>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</si>
  <si>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</si>
  <si>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</si>
  <si>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</si>
  <si>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</si>
  <si>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</si>
  <si>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</si>
  <si>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</si>
  <si>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</si>
  <si>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</si>
  <si>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</si>
  <si>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</si>
  <si>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</si>
  <si>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</si>
  <si>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</si>
  <si>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</si>
  <si>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</si>
  <si>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</si>
  <si>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</si>
  <si>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</si>
  <si>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</si>
  <si>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</si>
  <si>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</si>
  <si>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</si>
  <si>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</si>
  <si>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</si>
  <si>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</si>
  <si>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</si>
  <si>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</si>
  <si>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</si>
  <si>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</si>
  <si>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</si>
  <si>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</si>
  <si>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</si>
  <si>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</si>
  <si>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</si>
  <si>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</si>
  <si>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</si>
  <si>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</si>
  <si>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</si>
  <si>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</si>
  <si>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</si>
  <si>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</si>
  <si>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</si>
  <si>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</si>
  <si>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</si>
  <si>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</si>
  <si>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</si>
  <si>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</si>
  <si>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</si>
  <si>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</si>
  <si>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</si>
  <si>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</si>
  <si>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</si>
  <si>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</si>
  <si>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</si>
  <si>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</si>
  <si>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</si>
  <si>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</si>
  <si>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</si>
  <si>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</si>
  <si>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</si>
  <si>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</si>
  <si>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</si>
  <si>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</si>
  <si>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</si>
  <si>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</si>
  <si>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</si>
  <si>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</si>
  <si>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</si>
  <si>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</si>
  <si>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</si>
  <si>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</si>
  <si>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</si>
  <si>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</si>
  <si>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</si>
  <si>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</si>
  <si>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</si>
  <si>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</si>
  <si>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</si>
  <si>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</si>
  <si>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</si>
  <si>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</si>
  <si>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</si>
  <si>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</si>
  <si>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</si>
  <si>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</si>
  <si>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</si>
  <si>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</si>
  <si>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</si>
  <si>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</si>
  <si>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</si>
  <si>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</si>
  <si>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</si>
  <si>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</si>
  <si>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</si>
  <si>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</si>
  <si>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</si>
  <si>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</si>
  <si>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</si>
  <si>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</si>
  <si>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</si>
  <si>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</si>
  <si>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</si>
  <si>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</si>
  <si>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</si>
  <si>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</si>
  <si>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</si>
  <si>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</si>
  <si>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</si>
  <si>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</si>
  <si>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</si>
  <si>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</si>
  <si>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</si>
  <si>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</si>
  <si>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</si>
  <si>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</si>
  <si>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</si>
  <si>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</si>
  <si>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</si>
  <si>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</si>
  <si>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</si>
  <si>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</si>
  <si>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</si>
  <si>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</si>
  <si>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</si>
  <si>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</si>
  <si>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</si>
  <si>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</si>
  <si>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</si>
  <si>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</si>
  <si>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</si>
  <si>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</si>
  <si>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</si>
  <si>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</si>
  <si>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</si>
  <si>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</si>
  <si>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</si>
  <si>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</si>
  <si>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</si>
  <si>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</si>
  <si>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</si>
  <si>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</si>
  <si>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</si>
  <si>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</si>
  <si>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</si>
  <si>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</si>
  <si>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</si>
  <si>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</si>
  <si>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</si>
  <si>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</si>
  <si>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</si>
  <si>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</si>
  <si>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</si>
  <si>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</si>
  <si>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</si>
  <si>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</si>
  <si>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</si>
  <si>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</si>
  <si>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</si>
  <si>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</si>
  <si>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</si>
  <si>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</si>
  <si>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</si>
  <si>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</si>
  <si>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</si>
  <si>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</si>
  <si>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</si>
  <si>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</si>
  <si>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</si>
  <si>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</si>
  <si>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</si>
  <si>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</si>
  <si>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</si>
  <si>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</si>
  <si>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</si>
  <si>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</si>
  <si>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</si>
  <si>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</si>
  <si>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</si>
  <si>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</si>
  <si>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</si>
  <si>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</si>
  <si>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</si>
  <si>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</si>
  <si>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</si>
  <si>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</si>
  <si>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</si>
  <si>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</si>
  <si>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</si>
  <si>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</si>
  <si>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</si>
  <si>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</si>
  <si>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</si>
  <si>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</si>
  <si>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</si>
  <si>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</si>
  <si>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</si>
  <si>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</si>
  <si>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</si>
  <si>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</si>
  <si>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</si>
  <si>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</si>
  <si>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</si>
  <si>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</si>
  <si>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</si>
  <si>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</si>
  <si>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</si>
  <si>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</si>
  <si>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</si>
  <si>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</si>
  <si>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</si>
  <si>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</si>
  <si>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</si>
  <si>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</si>
  <si>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</si>
  <si>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</si>
  <si>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</si>
  <si>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</si>
  <si>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</si>
  <si>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</si>
  <si>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</si>
  <si>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</si>
  <si>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</si>
  <si>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</si>
  <si>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</si>
  <si>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</si>
  <si>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</si>
  <si>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</si>
  <si>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</si>
  <si>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</si>
  <si>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</si>
  <si>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</si>
  <si>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</si>
  <si>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</si>
  <si>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</si>
  <si>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</si>
  <si>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</si>
  <si>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</si>
  <si>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</si>
  <si>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</si>
  <si>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</si>
  <si>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</si>
  <si>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</si>
  <si>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</si>
  <si>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</si>
  <si>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</si>
  <si>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</si>
  <si>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</si>
  <si>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</si>
  <si>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</si>
  <si>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</si>
  <si>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</si>
  <si>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</si>
  <si>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</si>
  <si>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</si>
  <si>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</si>
  <si>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</si>
  <si>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</si>
  <si>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</si>
  <si>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</si>
  <si>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</si>
  <si>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</si>
  <si>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</si>
  <si>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</si>
  <si>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</si>
  <si>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</si>
  <si>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</si>
  <si>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</si>
  <si>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</si>
  <si>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</si>
  <si>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</si>
  <si>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</si>
  <si>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</si>
  <si>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</si>
  <si>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</si>
  <si>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</si>
  <si>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</si>
  <si>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</si>
  <si>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</si>
  <si>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</si>
  <si>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</si>
  <si>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</si>
  <si>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</si>
  <si>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</si>
  <si>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</si>
  <si>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</si>
  <si>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</si>
  <si>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</si>
  <si>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</si>
  <si>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</si>
  <si>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</si>
  <si>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</si>
  <si>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</si>
  <si>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</si>
  <si>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</si>
  <si>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</si>
  <si>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</si>
  <si>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</si>
  <si>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</si>
  <si>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</si>
  <si>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</si>
  <si>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</si>
  <si>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</si>
  <si>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</si>
  <si>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</si>
  <si>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</si>
  <si>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</si>
  <si>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</si>
  <si>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</si>
  <si>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</si>
  <si>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</si>
  <si>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</si>
  <si>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</si>
  <si>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</si>
  <si>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</si>
  <si>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</si>
  <si>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</si>
  <si>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</si>
  <si>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</si>
  <si>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</si>
  <si>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</si>
  <si>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</si>
  <si>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</si>
  <si>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</si>
  <si>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</si>
  <si>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</si>
  <si>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</si>
  <si>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</si>
  <si>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</si>
  <si>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</si>
  <si>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</si>
  <si>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</si>
  <si>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</si>
  <si>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</si>
  <si>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</si>
  <si>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</si>
  <si>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</si>
  <si>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</si>
  <si>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</si>
  <si>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</si>
  <si>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</si>
  <si>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</si>
  <si>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</si>
  <si>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</si>
  <si>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</si>
  <si>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</si>
  <si>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</si>
  <si>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</si>
  <si>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</si>
  <si>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</si>
  <si>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</si>
  <si>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</si>
  <si>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</si>
  <si>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</si>
  <si>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</si>
  <si>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</si>
  <si>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</si>
  <si>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</si>
  <si>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</si>
  <si>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</si>
  <si>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</si>
  <si>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</si>
  <si>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</si>
  <si>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</si>
  <si>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</si>
  <si>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</si>
  <si>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</si>
  <si>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</si>
  <si>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</si>
  <si>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</si>
  <si>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</si>
  <si>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</si>
  <si>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</si>
  <si>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</si>
  <si>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</si>
  <si>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</si>
  <si>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</si>
  <si>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</si>
  <si>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</si>
  <si>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</si>
  <si>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</si>
  <si>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</si>
  <si>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</si>
  <si>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</si>
  <si>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</si>
  <si>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</si>
  <si>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</si>
  <si>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</si>
  <si>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</si>
  <si>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</si>
  <si>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</si>
  <si>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</si>
  <si>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</si>
  <si>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</si>
  <si>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</si>
  <si>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</si>
  <si>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</si>
  <si>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</si>
  <si>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</si>
  <si>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</si>
  <si>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</si>
  <si>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</si>
  <si>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</si>
  <si>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</si>
  <si>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</si>
  <si>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</si>
  <si>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</si>
  <si>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</si>
  <si>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</si>
  <si>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</si>
  <si>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</si>
  <si>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</si>
  <si>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</si>
  <si>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</si>
  <si>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</si>
  <si>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</si>
  <si>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</si>
  <si>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</si>
  <si>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</si>
  <si>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</si>
  <si>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</si>
  <si>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</si>
  <si>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</si>
  <si>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</si>
  <si>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</si>
  <si>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</si>
  <si>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</si>
  <si>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</si>
  <si>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</si>
  <si>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</si>
  <si>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</si>
  <si>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</si>
  <si>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</si>
  <si>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</si>
  <si>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</si>
  <si>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</si>
  <si>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</si>
  <si>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</si>
  <si>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</si>
  <si>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</si>
  <si>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</si>
  <si>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</si>
  <si>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</si>
  <si>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</si>
  <si>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</si>
  <si>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</si>
  <si>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</si>
  <si>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</si>
  <si>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</si>
  <si>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</si>
  <si>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</si>
  <si>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</si>
  <si>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</si>
  <si>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</si>
  <si>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</si>
  <si>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</si>
  <si>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</si>
  <si>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</si>
  <si>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</si>
  <si>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</si>
  <si>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</si>
  <si>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</si>
  <si>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</si>
  <si>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</si>
  <si>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</si>
  <si>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</si>
  <si>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</si>
  <si>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</si>
  <si>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</si>
  <si>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</si>
  <si>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</si>
  <si>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</si>
  <si>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</si>
  <si>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</si>
  <si>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</si>
  <si>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</si>
  <si>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</si>
  <si>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</si>
  <si>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</si>
  <si>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</si>
  <si>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</si>
  <si>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</si>
  <si>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</si>
  <si>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</si>
  <si>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</si>
  <si>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</si>
  <si>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</si>
  <si>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</si>
  <si>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</si>
  <si>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</si>
  <si>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</si>
  <si>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</si>
  <si>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</si>
  <si>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</si>
  <si>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</si>
  <si>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</si>
  <si>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</si>
  <si>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</si>
  <si>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</si>
  <si>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</si>
  <si>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</si>
  <si>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</si>
  <si>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</si>
  <si>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</si>
  <si>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</si>
  <si>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</si>
  <si>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</si>
  <si>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</si>
  <si>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</si>
  <si>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</si>
  <si>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</si>
  <si>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</si>
  <si>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</si>
  <si>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</si>
  <si>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</si>
  <si>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</si>
  <si>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</si>
  <si>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</si>
  <si>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</si>
  <si>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</si>
  <si>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</si>
  <si>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</si>
  <si>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</si>
  <si>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</si>
  <si>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</si>
  <si>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</si>
  <si>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</si>
  <si>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</si>
  <si>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</si>
  <si>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</si>
  <si>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</si>
  <si>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</si>
  <si>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</si>
  <si>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</si>
  <si>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</si>
  <si>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</si>
  <si>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</si>
  <si>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</si>
  <si>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</si>
  <si>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</si>
  <si>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</si>
  <si>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</si>
  <si>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</si>
  <si>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</si>
  <si>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</si>
  <si>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</si>
  <si>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</si>
  <si>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</si>
  <si>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</si>
  <si>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</si>
  <si>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</si>
  <si>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</si>
  <si>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</si>
  <si>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</si>
  <si>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</si>
  <si>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</si>
  <si>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</si>
  <si>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</si>
  <si>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</si>
  <si>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</si>
  <si>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</si>
  <si>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</si>
  <si>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</si>
  <si>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</si>
  <si>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</si>
  <si>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</si>
  <si>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</si>
  <si>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</si>
  <si>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</si>
  <si>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</si>
  <si>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</si>
  <si>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</si>
  <si>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</si>
  <si>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</si>
  <si>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</si>
  <si>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</si>
  <si>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</si>
  <si>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</si>
  <si>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</si>
  <si>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</si>
  <si>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</si>
  <si>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</si>
  <si>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</si>
  <si>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</si>
  <si>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</si>
  <si>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</si>
  <si>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</si>
  <si>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</si>
  <si>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</si>
  <si>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</si>
  <si>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</si>
  <si>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</si>
  <si>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</si>
  <si>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</si>
  <si>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</si>
  <si>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</si>
  <si>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</si>
  <si>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</si>
  <si>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</si>
  <si>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</si>
  <si>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</si>
  <si>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</si>
  <si>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</si>
  <si>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</si>
  <si>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</si>
  <si>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</si>
  <si>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</si>
  <si>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</si>
  <si>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</si>
  <si>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</si>
  <si>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</si>
  <si>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</si>
  <si>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</si>
  <si>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</si>
  <si>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</si>
  <si>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</si>
  <si>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</si>
  <si>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</si>
  <si>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</si>
  <si>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</si>
  <si>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</si>
  <si>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</si>
  <si>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</si>
  <si>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</si>
  <si>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</si>
  <si>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</si>
  <si>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</si>
  <si>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</si>
  <si>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</si>
  <si>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</si>
  <si>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</si>
  <si>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</si>
  <si>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</si>
  <si>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</si>
  <si>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</si>
  <si>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</si>
  <si>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</si>
  <si>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</si>
  <si>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</si>
  <si>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</si>
  <si>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</si>
  <si>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</si>
  <si>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</si>
  <si>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</si>
  <si>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</si>
  <si>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</si>
  <si>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</si>
  <si>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</si>
  <si>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</si>
  <si>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</si>
  <si>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</si>
  <si>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</si>
  <si>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</si>
  <si>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</si>
  <si>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</si>
  <si>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</si>
  <si>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</si>
  <si>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</si>
  <si>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</si>
  <si>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</si>
  <si>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</si>
  <si>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</si>
  <si>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</si>
  <si>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</si>
  <si>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</si>
  <si>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</si>
  <si>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</si>
  <si>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</si>
  <si>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</si>
  <si>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</si>
  <si>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</si>
  <si>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</si>
  <si>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</si>
  <si>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</si>
  <si>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</si>
  <si>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</si>
  <si>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</si>
  <si>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</si>
  <si>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</si>
  <si>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</si>
  <si>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</si>
  <si>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</si>
  <si>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</si>
  <si>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</si>
  <si>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</si>
  <si>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</si>
  <si>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</si>
  <si>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</si>
  <si>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</si>
  <si>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</si>
  <si>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</si>
  <si>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</si>
  <si>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</si>
  <si>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</si>
  <si>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</si>
  <si>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</si>
  <si>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</si>
  <si>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</si>
  <si>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</si>
  <si>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</si>
  <si>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</si>
  <si>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</si>
  <si>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</si>
  <si>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</si>
  <si>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</si>
  <si>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</si>
  <si>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</si>
  <si>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</si>
  <si>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</si>
  <si>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</si>
  <si>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</si>
  <si>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</si>
  <si>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</si>
  <si>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</si>
  <si>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</si>
  <si>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</si>
  <si>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</si>
  <si>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</si>
  <si>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</si>
  <si>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</si>
  <si>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</si>
  <si>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</si>
  <si>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</si>
  <si>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</si>
  <si>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</si>
  <si>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</si>
  <si>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</si>
  <si>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</si>
  <si>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</si>
  <si>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</si>
  <si>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</si>
  <si>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</si>
  <si>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</si>
  <si>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</si>
  <si>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</si>
  <si>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</si>
  <si>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</si>
  <si>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</si>
  <si>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</si>
  <si>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</si>
  <si>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</si>
  <si>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</si>
  <si>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</si>
  <si>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</si>
  <si>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</si>
  <si>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</si>
  <si>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</si>
  <si>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</si>
  <si>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</si>
  <si>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</si>
  <si>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</si>
  <si>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</si>
  <si>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</si>
  <si>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</si>
  <si>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</si>
  <si>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</si>
  <si>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</si>
  <si>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</si>
  <si>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</si>
  <si>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</si>
  <si>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</si>
  <si>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</si>
  <si>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</si>
  <si>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</si>
  <si>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</si>
  <si>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</si>
  <si>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</si>
  <si>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</si>
  <si>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</si>
  <si>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</si>
  <si>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</si>
  <si>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</si>
  <si>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</si>
  <si>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</si>
  <si>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</si>
  <si>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</si>
  <si>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</si>
  <si>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</si>
  <si>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</si>
  <si>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</si>
  <si>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</si>
  <si>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</si>
  <si>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</si>
  <si>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</si>
  <si>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</si>
  <si>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</si>
  <si>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</si>
  <si>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</si>
  <si>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</si>
  <si>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</si>
  <si>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</si>
  <si>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</si>
  <si>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</si>
  <si>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</si>
  <si>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</si>
  <si>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</si>
  <si>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</si>
  <si>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</si>
  <si>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</si>
  <si>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</si>
  <si>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</si>
  <si>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</si>
  <si>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</si>
  <si>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</si>
  <si>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</si>
  <si>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</si>
  <si>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</si>
  <si>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</si>
  <si>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</si>
  <si>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</si>
  <si>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</si>
  <si>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</si>
  <si>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</si>
  <si>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</si>
  <si>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</si>
  <si>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</si>
  <si>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</si>
  <si>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</si>
  <si>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</si>
  <si>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</si>
  <si>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</si>
  <si>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</si>
  <si>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</si>
  <si>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</si>
  <si>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</si>
  <si>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</si>
  <si>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</si>
  <si>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</si>
  <si>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</si>
  <si>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</si>
  <si>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</si>
  <si>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</si>
  <si>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</si>
  <si>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</si>
  <si>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</si>
  <si>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</si>
  <si>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</si>
  <si>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</si>
  <si>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</si>
  <si>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</si>
  <si>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</si>
  <si>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</si>
  <si>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</si>
  <si>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</si>
  <si>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</si>
  <si>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</si>
  <si>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</si>
  <si>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</si>
  <si>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</si>
  <si>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</si>
  <si>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</si>
  <si>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</si>
  <si>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</si>
  <si>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</si>
  <si>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</si>
  <si>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</si>
  <si>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</si>
  <si>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</si>
  <si>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</si>
  <si>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</si>
  <si>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</si>
  <si>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</si>
  <si>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</si>
  <si>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</si>
  <si>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</si>
  <si>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</si>
  <si>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</si>
  <si>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</si>
  <si>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</si>
  <si>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</si>
  <si>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</si>
  <si>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</si>
  <si>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</si>
  <si>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</si>
  <si>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</si>
  <si>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</si>
  <si>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</si>
  <si>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</si>
  <si>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</si>
  <si>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</si>
  <si>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</si>
  <si>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</si>
  <si>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</si>
  <si>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</si>
  <si>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</si>
  <si>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</si>
  <si>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</si>
  <si>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</si>
  <si>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</si>
  <si>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</si>
  <si>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</si>
  <si>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</si>
  <si>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</si>
  <si>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</si>
  <si>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</si>
  <si>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</si>
  <si>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</si>
  <si>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</si>
  <si>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</si>
  <si>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</si>
  <si>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</si>
  <si>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</si>
  <si>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</si>
  <si>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</si>
  <si>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</si>
  <si>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</si>
  <si>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</si>
  <si>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</si>
  <si>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</si>
  <si>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</si>
  <si>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</si>
  <si>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</si>
  <si>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</si>
  <si>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</si>
  <si>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</si>
  <si>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</si>
  <si>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</si>
  <si>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</si>
  <si>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</si>
  <si>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</si>
  <si>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</si>
  <si>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</si>
  <si>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</si>
  <si>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</si>
  <si>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</si>
  <si>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</si>
  <si>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</si>
  <si>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</si>
  <si>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</si>
  <si>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</si>
  <si>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</si>
  <si>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</si>
  <si>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</si>
  <si>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</si>
  <si>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</si>
  <si>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</si>
  <si>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</si>
  <si>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</si>
  <si>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</si>
  <si>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</si>
  <si>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</si>
  <si>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</si>
  <si>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</si>
  <si>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</si>
  <si>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</si>
  <si>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</si>
  <si>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</si>
  <si>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</si>
  <si>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</si>
  <si>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</si>
  <si>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</si>
  <si>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</si>
  <si>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</si>
  <si>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</si>
  <si>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</si>
  <si>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</si>
  <si>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</si>
  <si>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</si>
  <si>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</si>
  <si>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</si>
  <si>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</si>
  <si>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</si>
  <si>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</si>
  <si>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</si>
  <si>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</si>
  <si>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</si>
  <si>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</si>
  <si>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</si>
  <si>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</si>
  <si>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</si>
  <si>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</si>
  <si>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</si>
  <si>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</si>
  <si>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</si>
  <si>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</si>
  <si>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</si>
  <si>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</si>
  <si>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</si>
  <si>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</si>
  <si>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</si>
  <si>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</si>
  <si>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</si>
  <si>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</si>
  <si>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</si>
  <si>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</si>
  <si>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</si>
  <si>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</si>
  <si>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</si>
  <si>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</si>
  <si>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</si>
  <si>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</si>
  <si>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</si>
  <si>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</si>
  <si>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</si>
  <si>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</si>
  <si>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</si>
  <si>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</si>
  <si>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</si>
  <si>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</si>
  <si>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</si>
  <si>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</si>
  <si>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</si>
  <si>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</si>
  <si>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</si>
  <si>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</si>
  <si>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</si>
  <si>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</si>
  <si>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</si>
  <si>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</si>
  <si>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</si>
  <si>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</si>
  <si>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</si>
  <si>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</si>
  <si>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</si>
  <si>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</si>
  <si>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</si>
  <si>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</si>
  <si>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</si>
  <si>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</si>
  <si>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</si>
  <si>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</si>
  <si>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</si>
  <si>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</si>
  <si>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</si>
  <si>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</si>
  <si>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</si>
  <si>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</si>
  <si>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</si>
  <si>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</si>
  <si>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</si>
  <si>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</si>
  <si>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</si>
  <si>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</si>
  <si>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</si>
  <si>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</si>
  <si>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</si>
  <si>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</si>
  <si>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</si>
  <si>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</si>
  <si>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</si>
  <si>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</si>
  <si>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</si>
  <si>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</si>
  <si>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</si>
  <si>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</si>
  <si>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</si>
  <si>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</si>
  <si>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</si>
  <si>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</si>
  <si>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</si>
  <si>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</si>
  <si>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</si>
  <si>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</si>
  <si>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</si>
  <si>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</si>
  <si>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</si>
  <si>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</si>
  <si>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</si>
  <si>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</si>
  <si>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</si>
  <si>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</si>
  <si>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</si>
  <si>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</si>
  <si>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</si>
  <si>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</si>
  <si>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</si>
  <si>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</si>
  <si>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</si>
  <si>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</si>
  <si>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</si>
  <si>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</si>
  <si>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</si>
  <si>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</si>
  <si>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</si>
  <si>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</si>
  <si>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</si>
  <si>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</si>
  <si>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</si>
  <si>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</si>
  <si>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</si>
  <si>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</si>
  <si>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</si>
  <si>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</si>
  <si>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</si>
  <si>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</si>
  <si>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</si>
  <si>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</si>
  <si>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</si>
  <si>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</si>
  <si>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</si>
  <si>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</si>
  <si>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</si>
  <si>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</si>
  <si>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</si>
  <si>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</si>
  <si>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</si>
  <si>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</si>
  <si>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</si>
  <si>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</si>
  <si>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</si>
  <si>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</si>
  <si>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</si>
  <si>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</si>
  <si>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</si>
  <si>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</si>
  <si>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</si>
  <si>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</si>
  <si>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</si>
  <si>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</si>
  <si>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</si>
  <si>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</si>
  <si>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</si>
  <si>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</si>
  <si>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</si>
  <si>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</si>
  <si>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</si>
  <si>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</si>
  <si>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</si>
  <si>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</si>
  <si>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</si>
  <si>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</si>
  <si>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</si>
  <si>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</si>
  <si>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</si>
  <si>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</si>
  <si>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</si>
  <si>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</si>
  <si>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</si>
  <si>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</si>
  <si>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</si>
  <si>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</si>
  <si>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</si>
  <si>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</si>
  <si>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</si>
  <si>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</si>
  <si>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</si>
  <si>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</si>
  <si>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</si>
  <si>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</si>
  <si>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</si>
  <si>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</si>
  <si>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</si>
  <si>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</si>
  <si>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</si>
  <si>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</si>
  <si>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</si>
  <si>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</si>
  <si>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</si>
  <si>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</si>
  <si>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</si>
  <si>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</si>
  <si>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</si>
  <si>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</si>
  <si>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</si>
  <si>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</si>
  <si>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</si>
  <si>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</si>
  <si>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</si>
  <si>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</si>
  <si>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</si>
  <si>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</si>
  <si>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</si>
  <si>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</si>
  <si>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</si>
  <si>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</si>
  <si>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</si>
  <si>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</si>
  <si>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</si>
  <si>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</si>
  <si>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</si>
  <si>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</si>
  <si>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</si>
  <si>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</si>
  <si>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</si>
  <si>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</si>
  <si>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</si>
  <si>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</si>
  <si>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</si>
  <si>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</si>
  <si>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</si>
  <si>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</si>
  <si>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</si>
  <si>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</si>
  <si>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</si>
  <si>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</si>
  <si>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</si>
  <si>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</si>
  <si>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</si>
  <si>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</si>
  <si>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</si>
  <si>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</si>
  <si>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</si>
  <si>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</si>
  <si>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</si>
  <si>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</si>
  <si>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</si>
  <si>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</si>
  <si>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</si>
  <si>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</si>
  <si>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</si>
  <si>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</si>
  <si>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</si>
  <si>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</si>
  <si>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</si>
  <si>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</si>
  <si>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</si>
  <si>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</si>
  <si>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</si>
  <si>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</si>
  <si>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</si>
  <si>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</si>
  <si>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</si>
  <si>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</si>
  <si>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</si>
  <si>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</si>
  <si>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</si>
  <si>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</si>
  <si>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</si>
  <si>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</si>
  <si>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</si>
  <si>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</si>
  <si>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</si>
  <si>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</si>
  <si>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</si>
  <si>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</si>
  <si>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</si>
  <si>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</si>
  <si>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</si>
  <si>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</si>
  <si>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</si>
  <si>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</si>
  <si>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</si>
  <si>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</si>
  <si>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</si>
  <si>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</si>
  <si>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</si>
  <si>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</si>
  <si>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</si>
  <si>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</si>
  <si>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</si>
  <si>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</si>
  <si>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</si>
  <si>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</si>
  <si>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</si>
  <si>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</si>
  <si>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</si>
  <si>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</si>
  <si>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</si>
  <si>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</si>
  <si>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</si>
  <si>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</si>
  <si>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</si>
  <si>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</si>
  <si>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</si>
  <si>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</si>
  <si>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</si>
  <si>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</si>
  <si>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</si>
  <si>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</si>
  <si>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</si>
  <si>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</si>
  <si>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</si>
  <si>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</si>
  <si>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</si>
  <si>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</si>
  <si>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</si>
  <si>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</si>
  <si>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</si>
  <si>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</si>
  <si>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</si>
  <si>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</si>
  <si>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</si>
  <si>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</si>
  <si>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</si>
  <si>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</si>
  <si>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</si>
  <si>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</si>
  <si>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</si>
  <si>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</si>
  <si>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</si>
  <si>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</si>
  <si>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</si>
  <si>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</si>
  <si>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</si>
  <si>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</si>
  <si>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</si>
  <si>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</si>
  <si>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</si>
  <si>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</si>
  <si>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</si>
  <si>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</si>
  <si>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</si>
  <si>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</si>
  <si>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</si>
  <si>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</si>
  <si>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</si>
  <si>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</si>
  <si>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</si>
  <si>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</si>
  <si>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</si>
  <si>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</si>
  <si>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</si>
  <si>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</si>
  <si>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</si>
  <si>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</si>
  <si>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</si>
  <si>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</si>
  <si>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</si>
  <si>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</si>
  <si>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</si>
  <si>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</si>
  <si>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</si>
  <si>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</si>
  <si>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</si>
  <si>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</si>
  <si>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</si>
  <si>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</si>
  <si>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</si>
  <si>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</si>
  <si>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</si>
  <si>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</si>
  <si>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</si>
  <si>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</si>
  <si>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</si>
  <si>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</si>
  <si>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</si>
  <si>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</si>
  <si>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</si>
  <si>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</si>
  <si>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</si>
  <si>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</si>
  <si>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</si>
  <si>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</si>
  <si>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</si>
  <si>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</si>
  <si>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</si>
  <si>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</si>
  <si>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</si>
  <si>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</si>
  <si>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</si>
  <si>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</si>
  <si>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</si>
  <si>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</si>
  <si>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</si>
  <si>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</si>
  <si>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</si>
  <si>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</si>
  <si>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</si>
  <si>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</si>
  <si>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</si>
  <si>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</si>
  <si>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</si>
  <si>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</si>
  <si>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</si>
  <si>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</si>
  <si>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</si>
  <si>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</si>
  <si>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</si>
  <si>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</si>
  <si>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</si>
  <si>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</si>
  <si>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</si>
  <si>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</si>
  <si>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</si>
  <si>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</si>
  <si>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</si>
  <si>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</si>
  <si>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</si>
  <si>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</si>
  <si>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</si>
  <si>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</si>
  <si>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</si>
  <si>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</si>
  <si>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</si>
  <si>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</si>
  <si>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</si>
  <si>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</si>
  <si>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</si>
  <si>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</si>
  <si>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</si>
  <si>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</si>
  <si>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</si>
  <si>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</si>
  <si>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</si>
  <si>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</si>
  <si>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</si>
  <si>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</si>
  <si>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</si>
  <si>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</si>
  <si>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</si>
  <si>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</si>
  <si>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</si>
  <si>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</si>
  <si>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</si>
  <si>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</si>
  <si>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</si>
  <si>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</si>
  <si>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</si>
  <si>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</si>
  <si>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</si>
  <si>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</si>
  <si>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</si>
  <si>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</si>
  <si>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</si>
  <si>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</si>
  <si>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</si>
  <si>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</si>
  <si>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</si>
  <si>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</si>
  <si>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</si>
  <si>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</si>
  <si>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</si>
  <si>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</si>
  <si>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</si>
  <si>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</si>
  <si>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</si>
  <si>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</si>
  <si>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</si>
  <si>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</si>
  <si>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</si>
  <si>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</si>
  <si>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</si>
  <si>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</si>
  <si>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</si>
  <si>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</si>
  <si>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</si>
  <si>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</si>
  <si>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</si>
  <si>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</si>
  <si>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</si>
  <si>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</si>
  <si>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</si>
  <si>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</si>
  <si>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</si>
  <si>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</si>
  <si>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</si>
  <si>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</si>
  <si>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</si>
  <si>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</si>
  <si>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</si>
  <si>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</si>
  <si>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</si>
  <si>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</si>
  <si>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</si>
  <si>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</si>
  <si>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</si>
  <si>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</si>
  <si>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</si>
  <si>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</si>
  <si>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</si>
  <si>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</si>
  <si>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</si>
  <si>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</si>
  <si>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</si>
  <si>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</si>
  <si>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</si>
  <si>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</si>
  <si>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</si>
  <si>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</si>
  <si>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</si>
  <si>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</si>
  <si>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</si>
  <si>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</si>
  <si>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</si>
  <si>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</si>
  <si>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</si>
  <si>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</si>
  <si>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</si>
  <si>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</si>
  <si>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</si>
  <si>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</si>
  <si>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</si>
  <si>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</si>
  <si>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</si>
  <si>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</si>
  <si>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</si>
  <si>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</si>
  <si>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</si>
  <si>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</si>
  <si>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</si>
  <si>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</si>
  <si>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</si>
  <si>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</si>
  <si>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</si>
  <si>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</si>
  <si>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</si>
  <si>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</si>
  <si>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</si>
  <si>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</si>
  <si>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</si>
  <si>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</si>
  <si>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</si>
  <si>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</si>
  <si>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</si>
  <si>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</si>
  <si>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</si>
  <si>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</si>
  <si>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</si>
  <si>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</si>
  <si>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</si>
  <si>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</si>
  <si>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</si>
  <si>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</si>
  <si>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</si>
  <si>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</si>
  <si>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</si>
  <si>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</si>
  <si>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</si>
  <si>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</si>
  <si>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</si>
  <si>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</si>
  <si>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</si>
  <si>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</si>
  <si>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</si>
  <si>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</si>
  <si>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</si>
  <si>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</si>
  <si>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</si>
  <si>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</si>
  <si>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</si>
  <si>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</si>
  <si>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</si>
  <si>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</si>
  <si>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</si>
  <si>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</si>
  <si>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</si>
  <si>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</si>
  <si>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</si>
  <si>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</si>
  <si>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</si>
  <si>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</si>
  <si>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</si>
  <si>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</si>
  <si>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</si>
  <si>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</si>
  <si>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</si>
  <si>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</si>
  <si>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</si>
  <si>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</si>
  <si>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</si>
  <si>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</si>
  <si>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</si>
  <si>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</si>
  <si>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</si>
  <si>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</si>
  <si>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</si>
  <si>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</si>
  <si>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</si>
  <si>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</si>
  <si>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</si>
  <si>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</si>
  <si>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</si>
  <si>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</si>
  <si>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</si>
  <si>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</si>
  <si>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</si>
  <si>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</si>
  <si>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</si>
  <si>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</si>
  <si>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</si>
  <si>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</si>
  <si>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</si>
  <si>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</si>
  <si>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</si>
  <si>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</si>
  <si>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</si>
  <si>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</si>
  <si>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</si>
  <si>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</si>
  <si>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</si>
  <si>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</si>
  <si>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</si>
  <si>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</si>
  <si>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</si>
  <si>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</si>
  <si>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</si>
  <si>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</si>
  <si>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</si>
  <si>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</si>
  <si>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</si>
  <si>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</si>
  <si>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</si>
  <si>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</si>
  <si>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</si>
  <si>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</si>
  <si>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</si>
  <si>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</si>
  <si>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</si>
  <si>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</si>
  <si>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</si>
  <si>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</si>
  <si>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</si>
  <si>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</si>
  <si>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</si>
  <si>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</si>
  <si>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</si>
  <si>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</si>
  <si>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</si>
  <si>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</si>
  <si>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</si>
  <si>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</si>
  <si>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</si>
  <si>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</si>
  <si>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</si>
  <si>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</si>
  <si>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</si>
  <si>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</si>
  <si>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</si>
  <si>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</si>
  <si>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</si>
  <si>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</si>
  <si>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</si>
  <si>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</si>
  <si>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</si>
  <si>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</si>
  <si>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</si>
  <si>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</si>
  <si>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</si>
  <si>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</si>
  <si>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</si>
  <si>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</si>
  <si>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</si>
  <si>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</si>
  <si>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</si>
  <si>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</si>
  <si>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</si>
  <si>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</si>
  <si>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</si>
  <si>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</si>
  <si>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</si>
  <si>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</si>
  <si>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</si>
  <si>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</si>
  <si>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</si>
  <si>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</si>
  <si>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</si>
  <si>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</si>
  <si>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</si>
  <si>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</si>
  <si>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</si>
  <si>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</si>
  <si>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</si>
  <si>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</si>
  <si>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</si>
  <si>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</si>
  <si>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</si>
  <si>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</si>
  <si>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</si>
  <si>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</si>
  <si>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</si>
  <si>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</si>
  <si>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</si>
  <si>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</si>
  <si>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</si>
  <si>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</si>
  <si>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</si>
  <si>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</si>
  <si>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</si>
  <si>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</si>
  <si>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</si>
  <si>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</si>
  <si>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</si>
  <si>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</si>
  <si>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</si>
  <si>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</si>
  <si>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</si>
  <si>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</si>
  <si>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</si>
  <si>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</si>
  <si>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</si>
  <si>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</si>
  <si>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</si>
  <si>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</si>
  <si>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</si>
  <si>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</si>
  <si>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</si>
  <si>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</si>
  <si>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</si>
  <si>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</si>
  <si>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</si>
  <si>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</si>
  <si>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</si>
  <si>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</si>
  <si>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</si>
  <si>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</si>
  <si>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</si>
  <si>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</si>
  <si>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</si>
  <si>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</si>
  <si>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</si>
  <si>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</si>
  <si>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</si>
  <si>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</si>
  <si>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</si>
  <si>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</si>
  <si>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</si>
  <si>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</si>
  <si>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</si>
  <si>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</si>
  <si>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</si>
  <si>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</si>
  <si>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</si>
  <si>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</si>
  <si>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</si>
  <si>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</si>
  <si>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</si>
  <si>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</si>
  <si>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</si>
  <si>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</si>
  <si>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</si>
  <si>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</si>
  <si>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</si>
  <si>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</si>
  <si>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</si>
  <si>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</si>
  <si>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</si>
  <si>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</si>
  <si>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</si>
  <si>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</si>
  <si>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</si>
  <si>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</si>
  <si>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</si>
  <si>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</si>
  <si>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</si>
  <si>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</si>
  <si>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</si>
  <si>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</si>
  <si>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</si>
  <si>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</si>
  <si>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</si>
  <si>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</si>
  <si>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</si>
  <si>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</si>
  <si>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</si>
  <si>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</si>
  <si>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</si>
  <si>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</si>
  <si>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</si>
  <si>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</si>
  <si>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</si>
  <si>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</si>
  <si>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</si>
  <si>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</si>
  <si>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</si>
  <si>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</si>
  <si>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</si>
  <si>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</si>
  <si>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</si>
  <si>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</si>
  <si>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</si>
  <si>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</si>
  <si>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</si>
  <si>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</si>
  <si>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</si>
  <si>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</si>
  <si>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</si>
  <si>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</si>
  <si>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</si>
  <si>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</si>
  <si>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</si>
  <si>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</si>
  <si>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</si>
  <si>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</si>
  <si>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</si>
  <si>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</si>
  <si>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</si>
  <si>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</si>
  <si>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</si>
  <si>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</si>
  <si>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</si>
  <si>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</si>
  <si>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</si>
  <si>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</si>
  <si>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</si>
  <si>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</si>
  <si>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</si>
  <si>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</si>
  <si>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</si>
  <si>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</si>
  <si>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</si>
  <si>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</si>
  <si>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</si>
  <si>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</si>
  <si>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</si>
  <si>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</si>
  <si>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</si>
  <si>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</si>
  <si>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</si>
  <si>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</si>
  <si>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</si>
  <si>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</si>
  <si>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</si>
  <si>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</si>
  <si>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</si>
  <si>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</si>
  <si>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</si>
  <si>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</si>
  <si>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</si>
  <si>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</si>
  <si>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</si>
  <si>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</si>
  <si>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</si>
  <si>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</si>
  <si>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</si>
  <si>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</si>
  <si>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</si>
  <si>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</si>
  <si>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</si>
  <si>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</si>
  <si>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</si>
  <si>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</si>
  <si>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</si>
  <si>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</si>
  <si>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</si>
  <si>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</si>
  <si>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</si>
  <si>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</si>
  <si>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</si>
  <si>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</si>
  <si>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</si>
  <si>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</si>
  <si>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</si>
  <si>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</si>
  <si>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</si>
  <si>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</si>
  <si>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</si>
  <si>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</si>
  <si>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</si>
  <si>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</si>
  <si>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</si>
  <si>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</si>
  <si>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</si>
  <si>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</si>
  <si>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</si>
  <si>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</si>
  <si>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</si>
  <si>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</si>
  <si>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</si>
  <si>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</si>
  <si>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</si>
  <si>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</si>
  <si>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</si>
  <si>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</si>
  <si>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</si>
  <si>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</si>
  <si>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</si>
  <si>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</si>
  <si>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</si>
  <si>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</si>
  <si>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</si>
  <si>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</si>
  <si>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</si>
  <si>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</si>
  <si>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</si>
  <si>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</si>
  <si>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</si>
  <si>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</si>
  <si>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</si>
  <si>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</si>
  <si>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</si>
  <si>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</si>
  <si>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</si>
  <si>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</si>
  <si>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</si>
  <si>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</si>
  <si>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</si>
  <si>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</si>
  <si>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</si>
  <si>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</si>
  <si>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</si>
  <si>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</si>
  <si>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</si>
  <si>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</si>
  <si>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</si>
  <si>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</si>
  <si>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</si>
  <si>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</si>
  <si>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</si>
  <si>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</si>
  <si>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</si>
  <si>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</si>
  <si>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</si>
  <si>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</si>
  <si>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</si>
  <si>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</si>
  <si>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</si>
  <si>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</si>
  <si>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</si>
  <si>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</si>
  <si>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</si>
  <si>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</si>
  <si>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</si>
  <si>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</si>
  <si>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</si>
  <si>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</si>
  <si>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</si>
  <si>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</si>
  <si>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</si>
  <si>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</si>
  <si>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</si>
  <si>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</si>
  <si>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</si>
  <si>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</si>
  <si>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</si>
  <si>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</si>
  <si>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</si>
  <si>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</si>
  <si>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</si>
  <si>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</si>
  <si>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</si>
  <si>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</si>
  <si>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</si>
  <si>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</si>
  <si>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</si>
  <si>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</si>
  <si>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</si>
  <si>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</si>
  <si>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</si>
  <si>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</si>
  <si>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</si>
  <si>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</si>
  <si>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</si>
  <si>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</si>
  <si>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</si>
  <si>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</si>
  <si>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</si>
  <si>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</si>
  <si>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</si>
  <si>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</si>
  <si>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</si>
  <si>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</si>
  <si>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</si>
  <si>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</si>
  <si>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</si>
  <si>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</si>
  <si>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</si>
  <si>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</si>
  <si>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</si>
  <si>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</si>
  <si>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</si>
  <si>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</si>
  <si>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</si>
  <si>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</si>
  <si>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</si>
  <si>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</si>
  <si>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</si>
  <si>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</si>
  <si>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</si>
  <si>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</si>
  <si>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</si>
  <si>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</si>
  <si>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</si>
  <si>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</si>
  <si>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</si>
  <si>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</si>
  <si>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</si>
  <si>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</si>
  <si>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</si>
  <si>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</si>
  <si>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</si>
  <si>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</si>
  <si>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</si>
  <si>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</si>
  <si>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</si>
  <si>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</si>
  <si>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</si>
  <si>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</si>
  <si>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</si>
  <si>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</si>
  <si>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</si>
  <si>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</si>
  <si>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</si>
  <si>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</si>
  <si>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</si>
  <si>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</si>
  <si>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</si>
  <si>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</si>
  <si>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</si>
  <si>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</si>
  <si>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</si>
  <si>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</si>
  <si>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</si>
  <si>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</si>
  <si>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</si>
  <si>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</si>
  <si>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</si>
  <si>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</si>
  <si>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</si>
  <si>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</si>
  <si>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</si>
  <si>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</si>
  <si>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</si>
  <si>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</si>
  <si>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</si>
  <si>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</si>
  <si>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</si>
  <si>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</si>
  <si>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</si>
  <si>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</si>
  <si>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</si>
  <si>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</si>
  <si>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</si>
  <si>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</si>
  <si>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</si>
  <si>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</si>
  <si>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</si>
  <si>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</si>
  <si>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</si>
  <si>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</si>
  <si>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</si>
  <si>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</si>
  <si>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</si>
  <si>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</si>
  <si>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</si>
  <si>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</si>
  <si>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</si>
  <si>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</si>
  <si>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</si>
  <si>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</si>
  <si>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</si>
  <si>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</si>
  <si>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</si>
  <si>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</si>
  <si>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</si>
  <si>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</si>
  <si>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</si>
  <si>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</si>
  <si>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</si>
  <si>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</si>
  <si>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</si>
  <si>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</si>
  <si>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</si>
  <si>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</si>
  <si>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</si>
  <si>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</si>
  <si>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</si>
  <si>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</si>
  <si>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</si>
  <si>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</si>
  <si>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</si>
  <si>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</si>
  <si>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</si>
  <si>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</si>
  <si>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</si>
  <si>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</si>
  <si>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</si>
  <si>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</si>
  <si>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</si>
  <si>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</si>
  <si>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</si>
  <si>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</si>
  <si>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</si>
  <si>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</si>
  <si>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</si>
  <si>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</si>
  <si>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</si>
  <si>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</si>
  <si>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</si>
  <si>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</si>
  <si>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</si>
  <si>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</si>
  <si>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</si>
  <si>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</si>
  <si>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</si>
  <si>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</si>
  <si>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</si>
  <si>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</si>
  <si>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</si>
  <si>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</si>
  <si>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</si>
  <si>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</si>
  <si>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</si>
  <si>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</si>
  <si>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</si>
  <si>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</si>
  <si>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</si>
  <si>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</si>
  <si>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</si>
  <si>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</si>
  <si>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</si>
  <si>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</si>
  <si>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</si>
  <si>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</si>
  <si>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</si>
  <si>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</si>
  <si>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</si>
  <si>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</si>
  <si>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</si>
  <si>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</si>
  <si>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</si>
  <si>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</si>
  <si>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</si>
  <si>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</si>
  <si>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</si>
  <si>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</si>
  <si>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</si>
  <si>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</si>
  <si>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</si>
  <si>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</si>
  <si>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</si>
  <si>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</si>
  <si>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</si>
  <si>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</si>
  <si>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</si>
  <si>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</si>
  <si>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</si>
  <si>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</si>
  <si>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</si>
  <si>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</si>
  <si>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</si>
  <si>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</si>
  <si>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</si>
  <si>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</si>
  <si>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</si>
  <si>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</si>
  <si>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</si>
  <si>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</si>
  <si>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</si>
  <si>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</si>
  <si>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</si>
  <si>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</si>
  <si>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</si>
  <si>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</si>
  <si>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</si>
  <si>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</si>
  <si>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</si>
  <si>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</si>
  <si>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</si>
  <si>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</si>
  <si>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</si>
  <si>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</si>
  <si>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</si>
  <si>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</si>
  <si>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</si>
  <si>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</si>
  <si>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</si>
  <si>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</si>
  <si>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</si>
  <si>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</si>
  <si>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</si>
  <si>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</si>
  <si>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</si>
  <si>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</si>
  <si>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</si>
  <si>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</si>
  <si>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</si>
  <si>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</si>
  <si>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</si>
  <si>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</si>
  <si>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</si>
  <si>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</si>
  <si>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</si>
  <si>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</si>
  <si>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</si>
  <si>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</si>
  <si>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</si>
  <si>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</si>
  <si>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</si>
  <si>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</si>
  <si>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</si>
  <si>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</si>
  <si>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</si>
  <si>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</si>
  <si>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</si>
  <si>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</si>
  <si>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</si>
  <si>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</si>
  <si>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</si>
  <si>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</si>
  <si>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</si>
  <si>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</si>
  <si>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</si>
  <si>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</si>
  <si>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</si>
  <si>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</si>
  <si>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</si>
  <si>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</si>
  <si>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</si>
  <si>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</si>
  <si>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</si>
  <si>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</si>
  <si>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</si>
  <si>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</si>
  <si>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</si>
  <si>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</si>
  <si>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</si>
  <si>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</si>
  <si>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</si>
  <si>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</si>
  <si>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</si>
  <si>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</si>
  <si>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</si>
  <si>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</si>
  <si>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</si>
  <si>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</si>
  <si>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</si>
  <si>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</si>
  <si>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</si>
  <si>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</si>
  <si>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</si>
  <si>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</si>
  <si>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</si>
  <si>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</si>
  <si>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</si>
  <si>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</si>
  <si>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</si>
  <si>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</si>
  <si>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</si>
  <si>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</si>
  <si>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</si>
  <si>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</si>
  <si>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</si>
  <si>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</si>
  <si>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</si>
  <si>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</si>
  <si>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</si>
  <si>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</si>
  <si>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</si>
  <si>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</si>
  <si>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</si>
  <si>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</si>
  <si>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</si>
  <si>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</si>
  <si>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</si>
  <si>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</si>
  <si>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</si>
  <si>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</si>
  <si>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</si>
  <si>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</si>
  <si>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</si>
  <si>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</si>
  <si>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</si>
  <si>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</si>
  <si>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</si>
  <si>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</si>
  <si>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</si>
  <si>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</si>
  <si>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</si>
  <si>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</si>
  <si>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</si>
  <si>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</si>
  <si>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</si>
  <si>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</si>
  <si>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</si>
  <si>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</si>
  <si>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</si>
  <si>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</si>
  <si>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</si>
  <si>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</si>
  <si>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</si>
  <si>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</si>
  <si>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</si>
  <si>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</si>
  <si>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</si>
  <si>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</si>
  <si>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</si>
  <si>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</si>
  <si>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</si>
  <si>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</si>
  <si>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</si>
  <si>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</si>
  <si>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</si>
  <si>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</si>
  <si>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</si>
  <si>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</si>
  <si>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</si>
  <si>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</si>
  <si>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</si>
  <si>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</si>
  <si>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</si>
  <si>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</si>
  <si>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</si>
  <si>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</si>
  <si>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</si>
  <si>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</si>
  <si>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</si>
  <si>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</si>
  <si>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</si>
  <si>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</si>
  <si>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</si>
  <si>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</si>
  <si>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</si>
  <si>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</si>
  <si>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</si>
  <si>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</si>
  <si>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</si>
  <si>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</si>
  <si>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</si>
  <si>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</si>
  <si>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</si>
  <si>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</si>
  <si>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</si>
  <si>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</si>
  <si>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</si>
  <si>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</si>
  <si>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</si>
  <si>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</si>
  <si>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</si>
  <si>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</si>
  <si>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</si>
  <si>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</si>
  <si>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</si>
  <si>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</si>
  <si>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</si>
  <si>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</si>
  <si>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</si>
  <si>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</si>
  <si>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</si>
  <si>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</si>
  <si>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</si>
  <si>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</si>
  <si>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</si>
  <si>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</si>
  <si>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</si>
  <si>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</si>
  <si>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</si>
  <si>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</si>
  <si>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</si>
  <si>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</si>
  <si>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</si>
  <si>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</si>
  <si>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</si>
  <si>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</si>
  <si>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</si>
  <si>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</si>
  <si>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</si>
  <si>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</si>
  <si>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</si>
  <si>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</si>
  <si>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</si>
  <si>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</si>
  <si>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</si>
  <si>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</si>
  <si>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</si>
  <si>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</si>
  <si>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</si>
  <si>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</si>
  <si>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</si>
  <si>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</si>
  <si>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</si>
  <si>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</si>
  <si>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</si>
  <si>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</si>
  <si>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</si>
  <si>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</si>
  <si>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</si>
  <si>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</si>
  <si>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</si>
  <si>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</si>
  <si>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</si>
  <si>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</si>
  <si>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</si>
  <si>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</si>
  <si>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</si>
  <si>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</si>
  <si>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</si>
  <si>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</si>
  <si>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</si>
  <si>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</si>
  <si>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</si>
  <si>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</si>
  <si>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</si>
  <si>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</si>
  <si>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</si>
  <si>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</si>
  <si>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</si>
  <si>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</si>
  <si>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</si>
  <si>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</si>
  <si>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</si>
  <si>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</si>
  <si>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</si>
  <si>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</si>
  <si>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</si>
  <si>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</si>
  <si>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</si>
  <si>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</si>
  <si>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</si>
  <si>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</si>
  <si>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</si>
  <si>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</si>
  <si>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</si>
  <si>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</si>
  <si>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</si>
  <si>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</si>
  <si>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</si>
  <si>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</si>
  <si>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</si>
  <si>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</si>
  <si>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</si>
  <si>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</si>
  <si>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</si>
  <si>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</si>
  <si>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</si>
  <si>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</si>
  <si>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</si>
  <si>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</si>
  <si>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</si>
  <si>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</si>
  <si>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</si>
  <si>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</si>
  <si>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</si>
  <si>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</si>
  <si>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</si>
  <si>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</si>
  <si>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</si>
  <si>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</si>
  <si>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</si>
  <si>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</si>
  <si>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</si>
  <si>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</si>
  <si>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</si>
  <si>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</si>
  <si>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</si>
  <si>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</si>
  <si>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</si>
  <si>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</si>
  <si>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</si>
  <si>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</si>
  <si>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</si>
  <si>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</si>
  <si>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</si>
  <si>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</si>
  <si>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</si>
  <si>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</si>
  <si>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</si>
  <si>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</si>
  <si>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</si>
  <si>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</si>
  <si>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</si>
  <si>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</si>
  <si>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</si>
  <si>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</si>
  <si>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</si>
  <si>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</si>
  <si>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</si>
  <si>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</si>
  <si>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</si>
  <si>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</si>
  <si>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</si>
  <si>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</si>
  <si>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</si>
  <si>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</si>
  <si>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</si>
  <si>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</si>
  <si>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</si>
  <si>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</si>
  <si>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</si>
  <si>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</si>
  <si>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</si>
  <si>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</si>
  <si>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</si>
  <si>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</si>
  <si>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</si>
  <si>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</si>
  <si>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</si>
  <si>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</si>
  <si>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</si>
  <si>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</si>
  <si>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</si>
  <si>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</si>
  <si>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</si>
  <si>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</si>
  <si>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</si>
  <si>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</si>
  <si>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</si>
  <si>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</si>
  <si>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</si>
  <si>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</si>
  <si>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</si>
  <si>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</si>
  <si>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</si>
  <si>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</si>
  <si>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</si>
  <si>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</si>
  <si>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</si>
  <si>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</si>
  <si>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</si>
  <si>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</si>
  <si>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</si>
  <si>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</si>
  <si>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</si>
  <si>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</si>
  <si>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</si>
  <si>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</si>
  <si>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</si>
  <si>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</si>
  <si>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</si>
  <si>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</si>
  <si>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</si>
  <si>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</si>
  <si>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</si>
  <si>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</si>
  <si>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</si>
  <si>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</si>
  <si>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</si>
  <si>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</si>
  <si>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</si>
  <si>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</si>
  <si>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</si>
  <si>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</si>
  <si>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</si>
  <si>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</si>
  <si>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</si>
  <si>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</si>
  <si>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</si>
  <si>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</si>
  <si>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</si>
  <si>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</si>
  <si>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</si>
  <si>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</si>
  <si>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</si>
  <si>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</si>
  <si>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</si>
  <si>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</si>
  <si>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</si>
  <si>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</si>
  <si>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</si>
  <si>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</si>
  <si>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</si>
  <si>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</si>
  <si>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</si>
  <si>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</si>
  <si>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</si>
  <si>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</si>
  <si>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</si>
  <si>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</si>
  <si>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</si>
  <si>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</si>
  <si>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</si>
  <si>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</si>
  <si>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</si>
  <si>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</si>
  <si>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</si>
  <si>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</si>
  <si>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</si>
  <si>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</si>
  <si>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</si>
  <si>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</si>
  <si>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</si>
  <si>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</si>
  <si>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</si>
  <si>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</si>
  <si>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</si>
  <si>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</si>
  <si>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</si>
  <si>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</si>
  <si>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</si>
  <si>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</si>
  <si>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</si>
  <si>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</si>
  <si>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</si>
  <si>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</si>
  <si>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</si>
  <si>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</si>
  <si>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</si>
  <si>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</si>
  <si>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</si>
  <si>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</si>
  <si>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</si>
  <si>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</si>
  <si>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</si>
  <si>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</si>
  <si>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</si>
  <si>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</si>
  <si>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</si>
  <si>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</si>
  <si>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</si>
  <si>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</si>
  <si>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</si>
  <si>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</si>
  <si>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</si>
  <si>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</si>
  <si>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</si>
  <si>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</si>
  <si>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</si>
  <si>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</si>
  <si>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</si>
  <si>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</si>
  <si>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</si>
  <si>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</si>
  <si>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</si>
  <si>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</si>
  <si>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</si>
  <si>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</si>
  <si>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</si>
  <si>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</si>
  <si>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</si>
  <si>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</si>
  <si>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</si>
  <si>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</si>
  <si>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</si>
  <si>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</si>
  <si>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</si>
  <si>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</si>
  <si>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</si>
  <si>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</si>
  <si>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</si>
  <si>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</si>
  <si>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</si>
  <si>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</si>
  <si>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</si>
  <si>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</si>
  <si>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</si>
  <si>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</si>
  <si>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</si>
  <si>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</si>
  <si>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</si>
  <si>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</si>
  <si>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</si>
  <si>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</si>
  <si>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</si>
  <si>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</si>
  <si>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</si>
  <si>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</si>
  <si>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</si>
  <si>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</si>
  <si>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</si>
  <si>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</si>
  <si>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</si>
  <si>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</si>
  <si>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</si>
  <si>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</si>
  <si>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</si>
  <si>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</si>
  <si>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</si>
  <si>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</si>
  <si>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</si>
  <si>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</si>
  <si>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</si>
  <si>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</si>
  <si>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</si>
  <si>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</si>
  <si>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</si>
  <si>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</si>
  <si>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</si>
  <si>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</si>
  <si>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</si>
  <si>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</si>
  <si>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</si>
  <si>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</si>
  <si>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</si>
  <si>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</si>
  <si>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</si>
  <si>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</si>
  <si>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</si>
  <si>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</si>
  <si>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</si>
  <si>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</si>
  <si>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</si>
  <si>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</si>
  <si>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</si>
  <si>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</si>
  <si>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</si>
  <si>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</si>
  <si>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</si>
  <si>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</si>
  <si>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</si>
  <si>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</si>
  <si>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</si>
  <si>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</si>
  <si>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</si>
  <si>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</si>
  <si>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</si>
  <si>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</si>
  <si>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</si>
  <si>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</si>
  <si>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PCM-20251117-00000671</t>
  </si>
  <si>
    <t xml:space="preserve">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</si>
  <si>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</si>
  <si>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</si>
  <si>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</si>
  <si>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</si>
  <si>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</si>
  <si>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</si>
  <si>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</si>
  <si>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</si>
  <si>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</si>
  <si>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</si>
  <si>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</si>
  <si>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</si>
  <si>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</si>
  <si>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</si>
  <si>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</si>
  <si>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</si>
  <si>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</si>
  <si>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</si>
  <si>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</si>
  <si>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</si>
  <si>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</si>
  <si>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</si>
  <si>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</si>
  <si>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</si>
  <si>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</si>
  <si>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</si>
  <si>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</si>
  <si>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</si>
  <si>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</si>
  <si>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</si>
  <si>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</si>
  <si>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</si>
  <si>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</si>
  <si>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</si>
  <si>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</si>
  <si>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</si>
  <si>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</si>
  <si>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</si>
  <si>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</si>
  <si>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</si>
  <si>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</si>
  <si>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</si>
  <si>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</si>
  <si>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</si>
  <si>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</si>
  <si>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</si>
  <si>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</si>
  <si>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</si>
  <si>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</si>
  <si>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</si>
  <si>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</si>
  <si>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</si>
  <si>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</si>
  <si>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</si>
  <si>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</si>
  <si>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</si>
  <si>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</si>
  <si>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</si>
  <si>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</si>
  <si>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</si>
  <si>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</si>
  <si>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</si>
  <si>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</si>
  <si>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</si>
  <si>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</si>
  <si>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</si>
  <si>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</si>
  <si>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</si>
  <si>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</si>
  <si>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</si>
  <si>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</si>
  <si>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</si>
  <si>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</si>
  <si>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</si>
  <si>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</si>
  <si>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</si>
  <si>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</si>
  <si>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</si>
  <si>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</si>
  <si>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</si>
  <si>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</si>
  <si>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</si>
  <si>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</si>
  <si>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</si>
  <si>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</si>
  <si>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</si>
  <si>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PCM-20251117-00000509</t>
  </si>
  <si>
    <t xml:space="preserve">EM team at site </t>
  </si>
  <si>
    <t>PCM-20251117-00000602</t>
  </si>
  <si>
    <t>EM team on the way need 120 min</t>
  </si>
  <si>
    <t xml:space="preserve"> PCM-20250215-00000830 </t>
  </si>
  <si>
    <t>LTE site still down and  site located in aramco area access issue need special permission</t>
  </si>
  <si>
    <t>PCM-20251117-00000670</t>
  </si>
  <si>
    <t>30 min</t>
  </si>
  <si>
    <t>PCM-20251117-00000646</t>
  </si>
  <si>
    <t>25 min</t>
  </si>
  <si>
    <t>PCM-20251117-00000824</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</si>
  <si>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</si>
  <si>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</si>
  <si>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</si>
  <si>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</si>
  <si>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</si>
  <si>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</si>
  <si>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</si>
  <si>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</si>
  <si>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</si>
  <si>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PCM-20251117-00000699</t>
  </si>
  <si>
    <t xml:space="preserve">EM team need 20 min </t>
  </si>
  <si>
    <t>PCM-20251117-00000564</t>
  </si>
  <si>
    <t xml:space="preserve">site again down at 2025-11-17 09:45:20 / EM team need 10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</si>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</sst>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3" totalsRowShown="0" headerRowDxfId="64" dataDxfId="63" headerRowBorderDxfId="61" tableBorderDxfId="62">
  <autoFilter ref="A1:L9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315.50965474537225</v>
      </c>
      <c r="H2" s="76">
        <v>45662.943402777775</v>
      </c>
      <c r="I2" s="59" t="str">
        <f>IFERROR(VLOOKUP(D2,DB!A:F,6,0),"")</f>
        <v>Generator-SG</v>
      </c>
      <c r="J2" s="59" t="str">
        <f>IFERROR(VLOOKUP(D2,DB!A:G,7,0),"")</f>
        <v>Dead</v>
      </c>
      <c r="K2" s="67" t="s">
        <v>39022</v>
      </c>
      <c r="L2" s="65" t="str">
        <f>IFERROR(VLOOKUP(D2,DB!A:I,9,0),"")</f>
        <v>Latis</v>
      </c>
    </row>
    <row r="3" spans="1:15" ht="15" customHeight="1">
      <c r="A3" s="129" t="s">
        <v>39023</v>
      </c>
      <c r="B3" s="130" t="str">
        <f>IFERROR(VLOOKUP(D3,DB!A:K,11,0),"")</f>
        <v>R1</v>
      </c>
      <c r="C3" s="130">
        <v>1</v>
      </c>
      <c r="D3" s="130" t="s">
        <v>11741</v>
      </c>
      <c r="E3" s="131" t="s">
        <v>39021</v>
      </c>
      <c r="F3" s="128">
        <v>45978.394618055558</v>
      </c>
      <c r="G3" s="132">
        <f ca="1">IFERROR(NOW()-F3,"")</f>
        <v>6.346261574071832E-2</v>
      </c>
      <c r="H3" s="128">
        <v>45978.389687499999</v>
      </c>
      <c r="I3" s="130" t="str">
        <f>IFERROR(VLOOKUP(D3,DB!A:F,6,0),"")</f>
        <v>Generator-SG</v>
      </c>
      <c r="J3" s="130" t="str">
        <f>IFERROR(VLOOKUP(D3,DB!A:G,7,0),"")</f>
        <v>Dead</v>
      </c>
      <c r="K3" s="133" t="s">
        <v>39024</v>
      </c>
      <c r="L3" s="134" t="str">
        <f>IFERROR(VLOOKUP(D3,DB!A:I,9,0),"")</f>
        <v>Latis</v>
      </c>
    </row>
    <row r="4" spans="1:15" ht="15" customHeight="1">
      <c r="A4" s="129"/>
      <c r="B4" s="130" t="str">
        <f>IFERROR(VLOOKUP(D4,DB!A:K,11,0),"")</f>
        <v/>
      </c>
      <c r="C4" s="130"/>
      <c r="D4" s="130"/>
      <c r="E4" s="131"/>
      <c r="F4" s="128"/>
      <c r="G4" s="132">
        <f ca="1">IFERROR(NOW()-F4,"")</f>
        <v>45978.458080671298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45978.458080671298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45978.458080671298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45978.458080671298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45978.458080671298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45978.458080671298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45978.458080671298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45978.458080671298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45978.458080671298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45978.458080671298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45978.458080671298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45978.458080671298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45978.458080671298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45978.458080671298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45978.458080671298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45978.458080671298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45978.458080671298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45978.458080671298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45978.458080671298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45978.458080671298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45978.458080671298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45978.458080671298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45978.458080671298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45978.458080671298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45978.458080671298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45978.458080671298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45978.458080671298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45978.458080671298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45978.458080671298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45978.458080671298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45978.458080671298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45978.458080671298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45978.458080671298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45978.458080671298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45978.458080671298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45978.458080671298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45978.458080671298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45978.458080671298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45978.458080671298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45978.458080671298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45978.458080671298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45978.458080671298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45978.458080671298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45978.458080671298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45978.458080671298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45978.458080671298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45978.458080671298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45978.458080671298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45978.458080671298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45978.458080671298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45978.458080671298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45978.458080671298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45978.458080671298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45978.458080671298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45978.458080671298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45978.458080671298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45978.458080671298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45978.458080671298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45978.458080671298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45978.458080671298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45978.458080671298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45978.458080671298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45978.458080671298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45978.458080671298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45978.458080671298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45978.458080671298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45978.458080671298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45978.458080671298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45978.458080671298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45978.458080671298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45978.458080671298</v>
      </c>
      <c r="H74" s="128"/>
      <c r="I74" s="130" t="str">
        <f>IFERROR(VLOOKUP(D74,DB!A:F,6,0),"")</f>
        <v/>
      </c>
      <c r="J74" s="130" t="str">
        <f>IFERROR(VLOOKUP(D74,DB!A:G,7,0),"")</f>
        <v/>
      </c>
      <c r="K74" s="133"/>
      <c r="L74" s="134" t="str">
        <f>IFERROR(VLOOKUP(D74,DB!A:I,9,0),"")</f>
        <v/>
      </c>
    </row>
    <row r="75" spans="1:12" ht="15" customHeight="1">
      <c r="A75" s="129"/>
      <c r="B75" s="130" t="str">
        <f>IFERROR(VLOOKUP(D75,DB!A:K,11,0),"")</f>
        <v/>
      </c>
      <c r="C75" s="130"/>
      <c r="D75" s="130"/>
      <c r="E75" s="131"/>
      <c r="F75" s="128"/>
      <c r="G75" s="132">
        <f ca="1">IFERROR(NOW()-F75,"")</f>
        <v>45978.458080671298</v>
      </c>
      <c r="H75" s="128"/>
      <c r="I75" s="130" t="str">
        <f>IFERROR(VLOOKUP(D75,DB!A:F,6,0),"")</f>
        <v/>
      </c>
      <c r="J75" s="130" t="str">
        <f>IFERROR(VLOOKUP(D75,DB!A:G,7,0),"")</f>
        <v/>
      </c>
      <c r="K75" s="133"/>
      <c r="L75" s="134" t="str">
        <f>IFERROR(VLOOKUP(D75,DB!A:I,9,0),"")</f>
        <v/>
      </c>
    </row>
  </sheetData>
  <customSheetViews>
    <customSheetView guid="{F6042A99-DD27-4453-835D-0834D95730CC}" filter="1" showAutoFilter="1">
      <pageMargins left="0" right="0" top="0" bottom="0" header="0" footer="0"/>
      <autoFilter ref="B1:M1" xr:uid="{57659413-6A09-4BE9-BD75-AF6649B7E1DD}"/>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136"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153.45824270833691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35">
        <v>45976.436342592591</v>
      </c>
      <c r="G4" s="105">
        <f ca="1">IFERROR(NOW()-F4,"-")</f>
        <v>2.0217380787071306</v>
      </c>
      <c r="H4" s="104">
        <v>45976.440057870372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24801</v>
      </c>
      <c r="E5" s="103" t="s">
        <v>39021</v>
      </c>
      <c r="F5" s="104"/>
      <c r="G5" s="105">
        <f ca="1">IFERROR(NOW()-F5,"-")</f>
        <v>45978.458080671298</v>
      </c>
      <c r="H5" s="104">
        <v>45978.328020833331</v>
      </c>
      <c r="I5" s="18" t="str">
        <f>IFERROR(VLOOKUP(D5,DB!A:F,6,0),"")</f>
        <v>SCECO</v>
      </c>
      <c r="J5" s="18" t="str">
        <f>IFERROR(VLOOKUP(D5,DB!A:G,7,0),"")</f>
        <v>No BB Shifted+No BB Design</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45978.458080671298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45978.458080671298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45978.458080671298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45978.458080671298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45978.458080671298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45978.458080671298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45978.458080671298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45978.458080671298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45978.458080671298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45978.458080671298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45978.458080671298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45978.458080671298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45978.458080671298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45978.458080671298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45978.458080671298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45978.458080671298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45978.458080671298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45978.458080671298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45978.458080671298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45978.458080671298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45978.458080671298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45978.458080671298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45978.458080671298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45978.458080671298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45978.458080671298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45978.458080671298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45978.458080671298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45978.458080671298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45978.458080671298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45978.458080671298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45978.458080671298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45978.458080671298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45978.458080671298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45978.458080671298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45978.458080671298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45978.458080671298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45978.458080671298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45978.458080671298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45978.458080671298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45978.458080671298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45978.458080671298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45978.458080671298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45978.458080671298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45978.458080671298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45978.458080671298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45978.458080671298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45978.458080671298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45978.458080671298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45978.458080671298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45978.458080671298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45978.458080671298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45978.458080671298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45978.458080671298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45978.458080671298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45978.458080671298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45978.458080671298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45978.458080671298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45978.458080671298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45978.458080671298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45978.458080671298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45978.458080671298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45978.458080671298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45978.458080671298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45978.458080671298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45978.458080671298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45978.458080671298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45978.458080671298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45978.458080671298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45978.458080671298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45978.458080671298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45978.458080671298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45978.458080671298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45978.458080671298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45978.458080671298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45978.458080671298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45978.458080671298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45978.458080671298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45978.458080671298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45978.458080671298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45978.458080671298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45978.458080671298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45978.458080671298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45978.458080671298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45978.458080671298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45978.458080671298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45978.458080671298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45978.458080671298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45978.458080671298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45978.458080671298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45978.458080671298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45978.458080671298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45978.458080671298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45978.458080671298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45978.458080671298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45978.458080671298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45978.458080671298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45978.458080671298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45978.458080671298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45978.458080671298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45978.458080671298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45978.458080671298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45978.458080671298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45978.458080671298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45978.458080671298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45978.458080671298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45978.458080671298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45978.458080671298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45978.458080671298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45978.458080671298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45978.458080671298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45978.458080671298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45978.458080671298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45978.458080671298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45978.458080671298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45978.458080671298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45978.458080671298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45978.458080671298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45978.458080671298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45978.458080671298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45978.458080671298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45978.458080671298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45978.458080671298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45978.458080671298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45978.458080671298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45978.458080671298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45978.458080671298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45978.458080671298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45978.458080671298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45978.458080671298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45978.458080671298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45978.458080671298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45978.458080671298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45978.458080671298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45978.458080671298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45978.458080671298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45978.458080671298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45978.458080671298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45978.458080671298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45978.458080671298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45978.458080671298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45978.458080671298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45978.458080671298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45978.458080671298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45978.458080671298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45978.458080671298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45978.458080671298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45978.458080671298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45978.458080671298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45978.458080671298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45978.458080671298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45978.458080671298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45978.458080671298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45978.458080671298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45978.458080671298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45978.458080671298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45978.458080671298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45978.458080671298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45978.458080671298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45978.458080671298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45978.458080671298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45978.458080671298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45978.458080671298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45978.458080671298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45978.458080671298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45978.458080671298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45978.458080671298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45978.458080671298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45978.458080671298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45978.458080671298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45978.458080671298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45978.458080671298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45978.458080671298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45978.458080671298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45978.458080671298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45978.458080671298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45978.458080671298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45978.458080671298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45978.458080671298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45978.458080671298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45978.458080671298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45978.458080671298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45978.458080671298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45978.458080671298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45978.458080671298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45978.458080671298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45978.458080671298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45978.458080671298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45978.458080671298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45978.458080671298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45978.458080671298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45978.458080671298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45978.458080671298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45978.458080671298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45978.458080671298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45978.458080671298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45978.458080671298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45978.458080671298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45978.458080671298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45978.458080671298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45978.458080671298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45978.458080671298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45978.458080671298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45978.458080671298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45978.458080671298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45978.458080671298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45978.458080671298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45978.458080671298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45978.458080671298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45978.458080671298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45978.458080671298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45978.458080671298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3"/>
  <sheetViews>
    <sheetView workbookViewId="0">
      <selection activeCell="F10" sqref="F10"/>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14076</v>
      </c>
      <c r="E2" s="18" t="s">
        <v>39021</v>
      </c>
      <c r="F2" s="20">
        <v>45978.331469907411</v>
      </c>
      <c r="G2" s="21">
        <f t="shared" ref="G2:G18" ca="1" si="0">IFERROR(NOW()-F2,"-")</f>
        <v>0.12661076388758374</v>
      </c>
      <c r="H2" s="22">
        <v>45978.325949074075</v>
      </c>
      <c r="I2" s="19" t="str">
        <f>IFERROR(VLOOKUP(D2,DB!A:F,6,0),"")</f>
        <v>SCECO</v>
      </c>
      <c r="J2" s="18" t="str">
        <f>IFERROR(VLOOKUP(D2,DB!A:G,7,0),"")</f>
        <v>Dead</v>
      </c>
      <c r="K2" s="45" t="s">
        <v>39112</v>
      </c>
      <c r="L2" s="23" t="str">
        <f>IFERROR(VLOOKUP(D2,DB!A:I,9,0),"")</f>
        <v>Latis</v>
      </c>
    </row>
    <row r="3" spans="1:13" ht="15" customHeight="1">
      <c r="A3" s="19" t="s">
        <v>39113</v>
      </c>
      <c r="B3" s="61" t="str">
        <f>IFERROR(VLOOKUP(D3,DB!A:K,11,0),"")</f>
        <v>R3</v>
      </c>
      <c r="C3" s="18">
        <v>2</v>
      </c>
      <c r="D3" s="18" t="s">
        <v>14885</v>
      </c>
      <c r="E3" s="18" t="s">
        <v>39021</v>
      </c>
      <c r="F3" s="22">
        <v>45978.366365740738</v>
      </c>
      <c r="G3" s="21">
        <f t="shared" ca="1" si="0"/>
        <v>9.171493056055624E-2</v>
      </c>
      <c r="H3" s="22">
        <v>45978.35528935185</v>
      </c>
      <c r="I3" s="19" t="str">
        <f>IFERROR(VLOOKUP(D3,DB!A:F,6,0),"")</f>
        <v>SCECO</v>
      </c>
      <c r="J3" s="18" t="str">
        <f>IFERROR(VLOOKUP(D3,DB!A:G,7,0),"")</f>
        <v>Vandalized</v>
      </c>
      <c r="K3" s="45" t="s">
        <v>39114</v>
      </c>
      <c r="L3" s="23" t="str">
        <f>IFERROR(VLOOKUP(D3,DB!A:I,9,0),"")</f>
        <v>Latis</v>
      </c>
    </row>
    <row r="4" spans="1:13" ht="15" customHeight="1">
      <c r="A4" s="19"/>
      <c r="B4" s="61" t="str">
        <f>IFERROR(VLOOKUP(D4,DB!A:K,11,0),"")</f>
        <v/>
      </c>
      <c r="C4" s="18"/>
      <c r="D4" s="18"/>
      <c r="E4" s="18"/>
      <c r="F4" s="20"/>
      <c r="G4" s="21">
        <f t="shared" ca="1" si="0"/>
        <v>45978.458080671298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45978.458080671298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45978.458080671298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45978.458080671298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45978.458080671298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45978.458080671298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45978.458080671298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45978.458080671298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45978.458080671298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45978.458080671298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45978.458080671298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45978.458080671298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45978.458080671298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45978.458080671298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45978.458080671298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ref="G19:G82" ca="1" si="1">IFERROR(NOW()-F19,"-")</f>
        <v>45978.458080671298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45978.458080671298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45978.458080671298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45978.458080671298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45978.458080671298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45978.458080671298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45978.458080671298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45978.458080671298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45978.458080671298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45978.458080671298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45978.458080671298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45978.458080671298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45978.458080671298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45978.458080671298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45978.458080671298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45978.458080671298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45978.458080671298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45978.458080671298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45978.458080671298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45978.458080671298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45978.458080671298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45978.458080671298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45978.458080671298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45978.458080671298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45978.458080671298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45978.458080671298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45978.458080671298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45978.458080671298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45978.458080671298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45978.458080671298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45978.458080671298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45978.458080671298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45978.458080671298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45978.458080671298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45978.458080671298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45978.458080671298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45978.458080671298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45978.458080671298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45978.458080671298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45978.458080671298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45978.458080671298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45978.458080671298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45978.458080671298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45978.458080671298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45978.458080671298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45978.458080671298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45978.458080671298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45978.458080671298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45978.458080671298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45978.458080671298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45978.458080671298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45978.458080671298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45978.458080671298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45978.458080671298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45978.458080671298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45978.458080671298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45978.458080671298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45978.458080671298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45978.458080671298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45978.458080671298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45978.458080671298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45978.458080671298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45978.458080671298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45978.458080671298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ref="G83:G146" ca="1" si="2">IFERROR(NOW()-F83,"-")</f>
        <v>45978.458080671298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45978.458080671298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45978.458080671298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45978.458080671298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45978.458080671298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45978.458080671298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45978.458080671298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45978.458080671298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45978.458080671298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45978.458080671298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45978.458080671298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45978.458080671298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45978.458080671298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45978.458080671298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45978.458080671298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45978.458080671298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45978.458080671298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45978.458080671298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45978.458080671298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45978.458080671298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45978.458080671298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45978.458080671298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45978.458080671298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45978.458080671298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45978.458080671298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45978.458080671298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45978.458080671298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45978.458080671298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45978.458080671298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45978.458080671298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45978.458080671298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45978.458080671298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45978.458080671298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45978.458080671298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45978.458080671298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45978.458080671298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45978.458080671298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45978.458080671298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45978.458080671298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45978.458080671298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45978.458080671298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45978.458080671298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45978.458080671298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45978.458080671298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45978.458080671298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45978.458080671298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45978.458080671298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45978.458080671298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45978.458080671298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45978.458080671298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45978.458080671298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45978.458080671298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45978.458080671298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45978.458080671298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45978.458080671298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45978.458080671298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45978.458080671298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45978.458080671298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45978.458080671298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45978.458080671298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45978.458080671298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45978.458080671298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45978.458080671298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45978.458080671298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ref="G147:G210" ca="1" si="3">IFERROR(NOW()-F147,"-")</f>
        <v>45978.458080671298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45978.458080671298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45978.458080671298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45978.458080671298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45978.458080671298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45978.458080671298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45978.458080671298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45978.458080671298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45978.458080671298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45978.458080671298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45978.458080671298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45978.458080671298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45978.458080671298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45978.458080671298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45978.458080671298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45978.458080671298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45978.458080671298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45978.458080671298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45978.458080671298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45978.458080671298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45978.458080671298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45978.458080671298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45978.458080671298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45978.458080671298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45978.458080671298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45978.458080671298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45978.458080671298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45978.458080671298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45978.458080671298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45978.458080671298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45978.458080671298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45978.458080671298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45978.458080671298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45978.458080671298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45978.458080671298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45978.458080671298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45978.458080671298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45978.458080671298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45978.458080671298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45978.458080671298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45978.458080671298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45978.458080671298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45978.458080671298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45978.458080671298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45978.458080671298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45978.458080671298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45978.458080671298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45978.458080671298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45978.458080671298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45978.458080671298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45978.458080671298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45978.458080671298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45978.458080671298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45978.458080671298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45978.458080671298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45978.458080671298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45978.458080671298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45978.458080671298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45978.458080671298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45978.458080671298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45978.458080671298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45978.458080671298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45978.458080671298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45978.458080671298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ref="G211:G274" ca="1" si="4">IFERROR(NOW()-F211,"-")</f>
        <v>45978.458080671298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45978.458080671298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45978.458080671298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45978.458080671298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45978.458080671298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45978.458080671298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45978.458080671298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45978.458080671298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45978.458080671298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45978.458080671298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45978.458080671298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45978.458080671298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45978.458080671298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45978.458080671298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45978.458080671298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45978.458080671298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45978.458080671298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45978.458080671298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45978.458080671298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45978.458080671298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45978.458080671298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45978.458080671298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45978.458080671298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45978.458080671298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45978.458080671298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45978.458080671298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45978.458080671298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45978.458080671298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45978.458080671298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45978.458080671298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45978.458080671298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45978.458080671298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45978.458080671298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45978.458080671298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45978.458080671298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45978.458080671298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45978.458080671298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45978.458080671298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45978.458080671298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45978.458080671298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45978.458080671298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45978.458080671298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45978.458080671298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45978.458080671298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45978.458080671298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45978.458080671298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45978.458080671298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45978.458080671298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45978.458080671298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45978.458080671298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45978.458080671298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45978.458080671298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45978.458080671298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45978.458080671298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45978.458080671298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45978.458080671298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45978.458080671298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45978.458080671298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45978.458080671298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45978.458080671298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45978.458080671298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45978.458080671298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45978.458080671298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45978.458080671298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ref="G275:G338" ca="1" si="5">IFERROR(NOW()-F275,"-")</f>
        <v>45978.458080671298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45978.458080671298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45978.458080671298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45978.458080671298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45978.458080671298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45978.458080671298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45978.458080671298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45978.458080671298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45978.458080671298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45978.458080671298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45978.458080671298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45978.458080671298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45978.458080671298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45978.458080671298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45978.458080671298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45978.458080671298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45978.458080671298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45978.458080671298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45978.458080671298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45978.458080671298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45978.458080671298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45978.458080671298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45978.458080671298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45978.458080671298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45978.458080671298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45978.458080671298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45978.458080671298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45978.458080671298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45978.458080671298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45978.458080671298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45978.458080671298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45978.458080671298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45978.458080671298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45978.458080671298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45978.458080671298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45978.458080671298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45978.458080671298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45978.458080671298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45978.458080671298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45978.458080671298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45978.458080671298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45978.458080671298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45978.458080671298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45978.458080671298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45978.458080671298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45978.458080671298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45978.458080671298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45978.458080671298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45978.458080671298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45978.458080671298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45978.458080671298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45978.458080671298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45978.458080671298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45978.458080671298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45978.458080671298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45978.458080671298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45978.458080671298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45978.458080671298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45978.458080671298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45978.458080671298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45978.458080671298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45978.458080671298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45978.458080671298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45978.458080671298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ref="G339:G402" ca="1" si="6">IFERROR(NOW()-F339,"-")</f>
        <v>45978.458080671298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45978.458080671298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45978.458080671298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45978.458080671298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45978.458080671298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45978.458080671298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45978.458080671298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45978.458080671298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45978.458080671298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45978.458080671298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45978.458080671298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45978.458080671298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45978.458080671298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45978.458080671298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45978.458080671298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45978.458080671298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45978.458080671298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45978.458080671298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45978.458080671298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45978.458080671298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45978.458080671298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45978.458080671298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45978.458080671298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45978.458080671298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45978.458080671298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45978.458080671298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45978.458080671298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45978.458080671298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45978.458080671298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45978.458080671298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45978.458080671298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45978.458080671298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45978.458080671298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45978.458080671298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45978.458080671298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45978.458080671298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45978.458080671298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45978.458080671298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45978.458080671298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45978.458080671298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45978.458080671298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45978.458080671298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45978.458080671298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45978.458080671298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45978.458080671298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45978.458080671298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45978.458080671298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45978.458080671298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45978.458080671298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45978.458080671298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45978.458080671298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45978.458080671298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45978.458080671298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45978.458080671298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45978.458080671298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45978.458080671298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45978.458080671298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45978.458080671298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45978.458080671298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45978.458080671298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45978.458080671298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45978.458080671298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45978.458080671298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45978.458080671298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ref="G403:G466" ca="1" si="7">IFERROR(NOW()-F403,"-")</f>
        <v>45978.458080671298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45978.458080671298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45978.458080671298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45978.458080671298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45978.458080671298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45978.458080671298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45978.458080671298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45978.458080671298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45978.458080671298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45978.458080671298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45978.458080671298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45978.458080671298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45978.458080671298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45978.458080671298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45978.458080671298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45978.458080671298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45978.458080671298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45978.458080671298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45978.458080671298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45978.458080671298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45978.458080671298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45978.458080671298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45978.458080671298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45978.458080671298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45978.458080671298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45978.458080671298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45978.458080671298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45978.458080671298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45978.458080671298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45978.458080671298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45978.458080671298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45978.458080671298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45978.458080671298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45978.458080671298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45978.458080671298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45978.458080671298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45978.458080671298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45978.458080671298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45978.458080671298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45978.458080671298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45978.458080671298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45978.458080671298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45978.458080671298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45978.458080671298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45978.458080671298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45978.458080671298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45978.458080671298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45978.458080671298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45978.458080671298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45978.458080671298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45978.458080671298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45978.458080671298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45978.458080671298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45978.458080671298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45978.458080671298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45978.458080671298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45978.458080671298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45978.458080671298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45978.458080671298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45978.458080671298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45978.458080671298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45978.458080671298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45978.458080671298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45978.458080671298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ref="G467:G530" ca="1" si="8">IFERROR(NOW()-F467,"-")</f>
        <v>45978.458080671298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45978.458080671298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45978.458080671298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45978.458080671298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45978.458080671298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45978.458080671298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45978.458080671298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45978.458080671298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45978.458080671298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45978.458080671298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45978.458080671298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45978.458080671298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45978.458080671298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45978.458080671298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45978.458080671298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45978.458080671298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45978.458080671298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45978.458080671298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45978.458080671298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45978.458080671298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45978.458080671298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45978.458080671298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45978.458080671298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45978.458080671298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45978.458080671298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45978.458080671298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45978.458080671298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45978.458080671298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45978.458080671298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45978.458080671298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45978.458080671298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45978.458080671298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45978.458080671298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45978.458080671298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45978.458080671298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45978.458080671298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45978.458080671298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45978.458080671298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45978.458080671298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45978.458080671298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45978.458080671298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45978.458080671298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45978.458080671298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45978.458080671298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45978.458080671298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45978.458080671298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45978.458080671298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45978.458080671298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45978.458080671298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45978.458080671298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45978.458080671298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45978.458080671298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45978.458080671298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45978.458080671298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45978.458080671298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45978.458080671298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45978.458080671298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45978.458080671298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45978.458080671298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45978.458080671298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45978.458080671298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45978.458080671298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45978.458080671298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45978.458080671298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ref="G531:G594" ca="1" si="9">IFERROR(NOW()-F531,"-")</f>
        <v>45978.458080671298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45978.458080671298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45978.458080671298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45978.458080671298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45978.458080671298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45978.458080671298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45978.458080671298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45978.458080671298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45978.458080671298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45978.458080671298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45978.458080671298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45978.458080671298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45978.458080671298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45978.458080671298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45978.458080671298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45978.458080671298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45978.458080671298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45978.458080671298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45978.458080671298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45978.458080671298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45978.458080671298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45978.458080671298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45978.458080671298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45978.458080671298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45978.458080671298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45978.458080671298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45978.458080671298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45978.458080671298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45978.458080671298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45978.458080671298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45978.458080671298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45978.458080671298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45978.458080671298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45978.458080671298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45978.458080671298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45978.458080671298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45978.458080671298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45978.458080671298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45978.458080671298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45978.458080671298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45978.458080671298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45978.458080671298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45978.458080671298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45978.458080671298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45978.458080671298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45978.458080671298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45978.458080671298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45978.458080671298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45978.458080671298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45978.458080671298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45978.458080671298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45978.458080671298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45978.458080671298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45978.458080671298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45978.458080671298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45978.458080671298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45978.458080671298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45978.458080671298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45978.458080671298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45978.458080671298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45978.458080671298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45978.458080671298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45978.458080671298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45978.458080671298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ref="G595:G658" ca="1" si="10">IFERROR(NOW()-F595,"-")</f>
        <v>45978.458080671298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45978.458080671298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45978.458080671298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45978.458080671298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45978.458080671298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45978.458080671298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45978.458080671298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45978.458080671298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45978.458080671298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45978.458080671298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45978.458080671298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45978.458080671298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45978.458080671298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45978.458080671298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45978.458080671298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45978.458080671298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45978.458080671298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45978.458080671298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45978.458080671298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45978.458080671298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45978.458080671298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45978.458080671298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45978.458080671298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45978.458080671298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45978.458080671298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45978.458080671298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45978.458080671298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45978.458080671298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45978.458080671298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45978.458080671298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45978.458080671298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45978.458080671298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45978.458080671298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45978.458080671298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45978.458080671298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45978.458080671298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45978.458080671298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45978.458080671298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45978.458080671298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45978.458080671298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45978.458080671298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45978.458080671298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45978.458080671298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45978.458080671298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45978.458080671298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45978.458080671298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45978.458080671298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45978.458080671298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45978.458080671298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45978.458080671298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45978.458080671298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45978.458080671298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45978.458080671298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45978.458080671298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45978.458080671298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45978.458080671298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45978.458080671298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45978.458080671298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45978.458080671298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45978.458080671298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45978.458080671298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45978.458080671298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45978.458080671298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45978.458080671298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ref="G659:G722" ca="1" si="11">IFERROR(NOW()-F659,"-")</f>
        <v>45978.458080671298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45978.458080671298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45978.458080671298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45978.458080671298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45978.458080671298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45978.458080671298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45978.458080671298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45978.458080671298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45978.458080671298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45978.458080671298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45978.458080671298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45978.458080671298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45978.458080671298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45978.458080671298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45978.458080671298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45978.458080671298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45978.458080671298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45978.458080671298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45978.458080671298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45978.458080671298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45978.458080671298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45978.458080671298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45978.458080671298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45978.458080671298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45978.458080671298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45978.458080671298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45978.458080671298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45978.458080671298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45978.458080671298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45978.458080671298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45978.458080671298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45978.458080671298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45978.458080671298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45978.458080671298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45978.458080671298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45978.458080671298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45978.458080671298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45978.458080671298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45978.458080671298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45978.458080671298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45978.458080671298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45978.458080671298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45978.458080671298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45978.458080671298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45978.458080671298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45978.458080671298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45978.458080671298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45978.458080671298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45978.458080671298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45978.458080671298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45978.458080671298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45978.458080671298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45978.458080671298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45978.458080671298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45978.458080671298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45978.458080671298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45978.458080671298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45978.458080671298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45978.458080671298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45978.458080671298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45978.458080671298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45978.458080671298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45978.458080671298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45978.458080671298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ref="G723:G786" ca="1" si="12">IFERROR(NOW()-F723,"-")</f>
        <v>45978.458080671298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45978.458080671298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45978.458080671298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45978.458080671298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45978.458080671298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45978.458080671298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45978.458080671298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45978.458080671298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45978.458080671298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45978.458080671298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45978.458080671298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45978.458080671298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45978.458080671298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45978.458080671298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45978.458080671298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45978.458080671298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45978.458080671298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45978.458080671298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45978.458080671298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45978.458080671298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45978.458080671298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45978.458080671298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45978.458080671298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45978.458080671298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45978.458080671298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45978.458080671298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45978.458080671298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45978.458080671298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45978.458080671298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45978.458080671298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45978.458080671298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45978.458080671298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45978.458080671298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45978.458080671298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45978.458080671298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45978.458080671298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45978.458080671298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45978.458080671298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45978.458080671298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45978.458080671298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45978.458080671298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45978.458080671298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45978.458080671298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45978.458080671298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45978.458080671298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45978.458080671298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45978.458080671298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45978.458080671298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45978.458080671298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45978.458080671298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45978.458080671298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45978.458080671298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45978.458080671298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45978.458080671298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45978.458080671298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45978.458080671298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45978.458080671298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45978.458080671298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45978.458080671298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45978.458080671298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45978.458080671298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45978.458080671298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45978.458080671298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45978.458080671298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ref="G787:G850" ca="1" si="13">IFERROR(NOW()-F787,"-")</f>
        <v>45978.458080671298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45978.458080671298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45978.458080671298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45978.458080671298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45978.458080671298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45978.458080671298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45978.458080671298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45978.458080671298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45978.458080671298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45978.458080671298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45978.458080671298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45978.458080671298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45978.458080671298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45978.458080671298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45978.458080671298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45978.458080671298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45978.458080671298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45978.458080671298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45978.458080671298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45978.458080671298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45978.458080671298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45978.458080671298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45978.458080671298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45978.458080671298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45978.458080671298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45978.458080671298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45978.458080671298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45978.458080671298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45978.458080671298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45978.458080671298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45978.458080671298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45978.458080671298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45978.458080671298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45978.458080671298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45978.458080671298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45978.458080671298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45978.458080671298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45978.458080671298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45978.458080671298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45978.458080671298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45978.458080671298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45978.458080671298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45978.458080671298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45978.458080671298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45978.458080671298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45978.458080671298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45978.458080671298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45978.458080671298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45978.458080671298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45978.458080671298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45978.458080671298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45978.458080671298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45978.458080671298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45978.458080671298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45978.458080671298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45978.458080671298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45978.458080671298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45978.458080671298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45978.458080671298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45978.458080671298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45978.458080671298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45978.458080671298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45978.458080671298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45978.458080671298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ref="G851:G914" ca="1" si="14">IFERROR(NOW()-F851,"-")</f>
        <v>45978.458080671298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45978.458080671298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45978.458080671298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45978.458080671298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45978.458080671298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45978.458080671298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45978.458080671298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45978.458080671298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45978.458080671298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45978.458080671298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45978.458080671298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45978.458080671298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45978.458080671298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45978.458080671298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45978.458080671298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45978.458080671298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45978.458080671298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45978.458080671298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45978.458080671298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45978.458080671298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45978.458080671298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45978.458080671298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45978.458080671298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45978.458080671298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45978.458080671298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45978.458080671298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45978.458080671298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45978.458080671298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45978.458080671298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45978.458080671298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45978.458080671298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45978.458080671298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45978.458080671298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45978.458080671298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45978.458080671298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45978.458080671298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45978.458080671298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45978.458080671298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45978.458080671298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45978.458080671298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45978.458080671298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45978.458080671298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45978.458080671298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45978.458080671298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45978.458080671298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45978.458080671298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45978.458080671298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45978.458080671298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45978.458080671298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45978.458080671298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45978.458080671298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45978.458080671298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45978.458080671298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45978.458080671298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45978.458080671298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45978.458080671298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45978.458080671298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45978.458080671298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45978.458080671298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45978.458080671298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45978.458080671298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45978.458080671298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45978.458080671298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45978.458080671298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ref="G915:G978" ca="1" si="15">IFERROR(NOW()-F915,"-")</f>
        <v>45978.458080671298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45978.458080671298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45978.458080671298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45978.458080671298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45978.458080671298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45978.458080671298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45978.458080671298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45978.458080671298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45978.458080671298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45978.458080671298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45978.458080671298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45978.458080671298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45978.458080671298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45978.458080671298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45978.458080671298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45978.458080671298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45978.458080671298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45978.458080671298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45978.458080671298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45978.458080671298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45978.458080671298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45978.458080671298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45978.458080671298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45978.458080671298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45978.458080671298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45978.458080671298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45978.458080671298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45978.458080671298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45978.458080671298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45978.458080671298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45978.458080671298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45978.458080671298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45978.458080671298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45978.458080671298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45978.458080671298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45978.458080671298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45978.458080671298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45978.458080671298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45978.458080671298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45978.458080671298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45978.458080671298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45978.458080671298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45978.458080671298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45978.458080671298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45978.458080671298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45978.458080671298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45978.458080671298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45978.458080671298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45978.458080671298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45978.458080671298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45978.458080671298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45978.458080671298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45978.458080671298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45978.458080671298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45978.458080671298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45978.458080671298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45978.458080671298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45978.458080671298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45978.458080671298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45978.458080671298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45978.458080671298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45978.458080671298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45978.458080671298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45978.458080671298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ref="G979:G993" ca="1" si="16">IFERROR(NOW()-F979,"-")</f>
        <v>45978.458080671298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45978.458080671298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45978.458080671298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45978.458080671298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45978.458080671298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45978.458080671298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45978.458080671298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45978.458080671298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45978.458080671298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45978.458080671298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45978.458080671298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45978.458080671298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45978.458080671298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45978.458080671298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45978.458080671298</v>
      </c>
      <c r="H993" s="22"/>
      <c r="I993" s="19" t="str">
        <f>IFERROR(VLOOKUP(D993,DB!A:F,6,0),"")</f>
        <v/>
      </c>
      <c r="J993" s="18" t="str">
        <f>IFERROR(VLOOKUP(D993,DB!A:G,7,0),"")</f>
        <v/>
      </c>
      <c r="K993" s="45"/>
      <c r="L993" s="23" t="str">
        <f>IFERROR(VLOOKUP(D993,DB!A:I,9,0),"")</f>
        <v/>
      </c>
    </row>
  </sheetData>
  <dataValidations count="2">
    <dataValidation allowBlank="1" showInputMessage="1" showErrorMessage="1" sqref="E1" xr:uid="{5914219A-CB83-432D-936A-CC0CB6F3982A}"/>
    <dataValidation type="list" allowBlank="1" showInputMessage="1" showErrorMessage="1" sqref="E2:E9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9" sqref="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ca="1">IFERROR(NOW()-F2,"")</f>
        <v>274.97736307870218</v>
      </c>
      <c r="H2" s="96">
        <v>45703.474768518521</v>
      </c>
      <c r="I2" s="96" t="str">
        <f>IFERROR(VLOOKUP(D2,DB!A:F,6,0),"")</f>
        <v>SCECO</v>
      </c>
      <c r="J2" s="96" t="str">
        <f>IFERROR(VLOOKUP(D2,DB!A:G,7,0),"")</f>
        <v>Dead</v>
      </c>
      <c r="K2" s="98" t="s">
        <v>39116</v>
      </c>
      <c r="L2" s="92" t="str">
        <f>IFERROR(VLOOKUP(D2,DB!A:I,9,0),"")</f>
        <v>Latis</v>
      </c>
    </row>
    <row r="3" spans="1:16" ht="15" customHeight="1">
      <c r="A3" s="114" t="s">
        <v>39117</v>
      </c>
      <c r="B3" s="114" t="str">
        <f>IFERROR(VLOOKUP(D3,DB!A:K,11,0),"")</f>
        <v>R4</v>
      </c>
      <c r="C3" s="94">
        <v>1</v>
      </c>
      <c r="D3" s="92" t="s">
        <v>29396</v>
      </c>
      <c r="E3" s="95" t="s">
        <v>39021</v>
      </c>
      <c r="F3" s="96">
        <v>45978.393796296295</v>
      </c>
      <c r="G3" s="97">
        <f ca="1">IFERROR(NOW()-F3,"")</f>
        <v>6.4284375002898742E-2</v>
      </c>
      <c r="H3" s="96">
        <v>45978.365300925929</v>
      </c>
      <c r="I3" s="114" t="str">
        <f>IFERROR(VLOOKUP(D3,DB!A:F,6,0),"")</f>
        <v>SCECO</v>
      </c>
      <c r="J3" s="114" t="str">
        <f>IFERROR(VLOOKUP(D3,DB!A:G,7,0),"")</f>
        <v>Vandalized</v>
      </c>
      <c r="K3" s="98" t="s">
        <v>39118</v>
      </c>
      <c r="L3" s="92" t="str">
        <f>IFERROR(VLOOKUP(D3,DB!A:I,9,0),"")</f>
        <v>Latis</v>
      </c>
    </row>
    <row r="4" spans="1:16" ht="15" customHeight="1">
      <c r="A4" s="114" t="s">
        <v>39119</v>
      </c>
      <c r="B4" s="114" t="str">
        <f>IFERROR(VLOOKUP(D4,DB!A:K,11,0),"")</f>
        <v>R4</v>
      </c>
      <c r="C4" s="94">
        <v>1</v>
      </c>
      <c r="D4" s="92" t="s">
        <v>37392</v>
      </c>
      <c r="E4" s="95" t="s">
        <v>39021</v>
      </c>
      <c r="F4" s="96">
        <v>45978.3828587963</v>
      </c>
      <c r="G4" s="97">
        <f ca="1">IFERROR(NOW()-F4,"")</f>
        <v>7.5221874998533167E-2</v>
      </c>
      <c r="H4" s="96">
        <v>45978.377002314817</v>
      </c>
      <c r="I4" s="114" t="str">
        <f>IFERROR(VLOOKUP(D4,DB!A:F,6,0),"")</f>
        <v>SCECO</v>
      </c>
      <c r="J4" s="114" t="str">
        <f>IFERROR(VLOOKUP(D4,DB!A:G,7,0),"")</f>
        <v>Vandalized</v>
      </c>
      <c r="K4" s="98" t="s">
        <v>39120</v>
      </c>
      <c r="L4" s="92" t="str">
        <f>IFERROR(VLOOKUP(D4,DB!A:I,9,0),"")</f>
        <v>Latis</v>
      </c>
    </row>
    <row r="5" spans="1:16" ht="15" customHeight="1">
      <c r="A5" s="114" t="s">
        <v>39121</v>
      </c>
      <c r="B5" s="114" t="str">
        <f>IFERROR(VLOOKUP(D5,DB!A:K,11,0),"")</f>
        <v>R4</v>
      </c>
      <c r="C5" s="94">
        <v>1</v>
      </c>
      <c r="D5" s="92" t="s">
        <v>30331</v>
      </c>
      <c r="E5" s="95" t="s">
        <v>39021</v>
      </c>
      <c r="F5" s="96">
        <v>45978.447222222225</v>
      </c>
      <c r="G5" s="97">
        <f ca="1">IFERROR(NOW()-F5,"")</f>
        <v>1.085844907356659E-2</v>
      </c>
      <c r="H5" s="96">
        <v>45978.421759259261</v>
      </c>
      <c r="I5" s="114" t="str">
        <f>IFERROR(VLOOKUP(D5,DB!A:F,6,0),"")</f>
        <v>SCECO</v>
      </c>
      <c r="J5" s="114" t="str">
        <f>IFERROR(VLOOKUP(D5,DB!A:G,7,0),"")</f>
        <v>Dead</v>
      </c>
      <c r="K5" s="98" t="s">
        <v>39122</v>
      </c>
      <c r="L5" s="92" t="str">
        <f>IFERROR(VLOOKUP(D5,DB!A:I,9,0),"")</f>
        <v>Latis</v>
      </c>
    </row>
    <row r="6" spans="1:16" ht="15" customHeight="1">
      <c r="A6" s="114"/>
      <c r="B6" s="114" t="str">
        <f>IFERROR(VLOOKUP(D6,DB!A:K,11,0),"")</f>
        <v/>
      </c>
      <c r="C6" s="94"/>
      <c r="D6" s="92"/>
      <c r="E6" s="95"/>
      <c r="F6" s="96"/>
      <c r="G6" s="97">
        <f ca="1">IFERROR(NOW()-F6,"")</f>
        <v>45978.458080671298</v>
      </c>
      <c r="H6" s="96"/>
      <c r="I6" s="114" t="str">
        <f>IFERROR(VLOOKUP(D6,DB!A:F,6,0),"")</f>
        <v/>
      </c>
      <c r="J6" s="114" t="str">
        <f>IFERROR(VLOOKUP(D6,DB!A:G,7,0),"")</f>
        <v/>
      </c>
      <c r="K6" s="98"/>
      <c r="L6" s="92" t="str">
        <f>IFERROR(VLOOKUP(D6,DB!A:I,9,0),"")</f>
        <v/>
      </c>
    </row>
    <row r="7" spans="1:16" ht="15" customHeight="1">
      <c r="A7" s="114"/>
      <c r="B7" s="114" t="str">
        <f>IFERROR(VLOOKUP(D7,DB!A:K,11,0),"")</f>
        <v>R4</v>
      </c>
      <c r="C7" s="94"/>
      <c r="D7" s="92" t="s">
        <v>29092</v>
      </c>
      <c r="E7" s="95"/>
      <c r="F7" s="96"/>
      <c r="G7" s="97">
        <f ca="1">IFERROR(NOW()-F7,"")</f>
        <v>45978.458080671298</v>
      </c>
      <c r="H7" s="96"/>
      <c r="I7" s="114" t="str">
        <f>IFERROR(VLOOKUP(D7,DB!A:F,6,0),"")</f>
        <v>SCECO</v>
      </c>
      <c r="J7" s="114" t="str">
        <f>IFERROR(VLOOKUP(D7,DB!A:G,7,0),"")</f>
        <v>Vandalized</v>
      </c>
      <c r="K7" s="98"/>
      <c r="L7" s="92" t="str">
        <f>IFERROR(VLOOKUP(D7,DB!A:I,9,0),"")</f>
        <v>Latis</v>
      </c>
    </row>
    <row r="8" spans="1:16" ht="15" customHeight="1">
      <c r="A8" s="114"/>
      <c r="B8" s="114" t="str">
        <f>IFERROR(VLOOKUP(D8,DB!A:K,11,0),"")</f>
        <v/>
      </c>
      <c r="C8" s="94"/>
      <c r="D8" s="92"/>
      <c r="E8" s="95"/>
      <c r="F8" s="96"/>
      <c r="G8" s="97">
        <f ca="1">IFERROR(NOW()-F8,"")</f>
        <v>45978.458080671298</v>
      </c>
      <c r="H8" s="96"/>
      <c r="I8" s="114" t="str">
        <f>IFERROR(VLOOKUP(D8,DB!A:F,6,0),"")</f>
        <v/>
      </c>
      <c r="J8" s="114" t="str">
        <f>IFERROR(VLOOKUP(D8,DB!A:G,7,0),"")</f>
        <v/>
      </c>
      <c r="K8" s="98"/>
      <c r="L8" s="92" t="str">
        <f>IFERROR(VLOOKUP(D8,DB!A:I,9,0),"")</f>
        <v/>
      </c>
    </row>
    <row r="9" spans="1:16" ht="15" customHeight="1">
      <c r="A9" s="114"/>
      <c r="B9" s="114" t="str">
        <f>IFERROR(VLOOKUP(D9,DB!A:K,11,0),"")</f>
        <v/>
      </c>
      <c r="C9" s="94"/>
      <c r="D9" s="92"/>
      <c r="E9" s="95"/>
      <c r="F9" s="96"/>
      <c r="G9" s="97">
        <f ca="1">IFERROR(NOW()-F9,"")</f>
        <v>45978.458080671298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45978.458080671298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45978.458080671298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45978.458080671298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45978.458080671298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45978.458080671298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45978.458080671298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45978.458080671298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45978.458080671298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45978.458080671298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45978.458080671298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45978.458080671298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45978.458080671298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45978.458080671298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45978.458080671298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45978.458080671298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45978.458080671298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45978.458080671298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45978.458080671298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45978.458080671298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45978.458080671298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45978.458080671298</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45978.458080671298</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45978.458080671298</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45978.458080671298</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45978.458080671298</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45978.458080671298</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45978.458080671298</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45978.458080671298</v>
      </c>
      <c r="H37" s="96"/>
      <c r="I37" s="114" t="str">
        <f>IFERROR(VLOOKUP(D37,DB!A:F,6,0),"")</f>
        <v/>
      </c>
      <c r="J37" s="114" t="str">
        <f>IFERROR(VLOOKUP(D37,DB!A:G,7,0),"")</f>
        <v/>
      </c>
      <c r="K37" s="98"/>
      <c r="L37" s="92" t="str">
        <f>IFERROR(VLOOKUP(D37,DB!A:I,9,0),"")</f>
        <v/>
      </c>
    </row>
    <row r="38" spans="1:12" ht="15" customHeight="1">
      <c r="A38" s="114"/>
      <c r="B38" s="114" t="str">
        <f>IFERROR(VLOOKUP(D38,DB!A:K,11,0),"")</f>
        <v/>
      </c>
      <c r="C38" s="94"/>
      <c r="D38" s="92"/>
      <c r="E38" s="95"/>
      <c r="F38" s="96"/>
      <c r="G38" s="97">
        <f ca="1">IFERROR(NOW()-F38,"")</f>
        <v>45978.458080671298</v>
      </c>
      <c r="H38" s="96"/>
      <c r="I38" s="114" t="str">
        <f>IFERROR(VLOOKUP(D38,DB!A:F,6,0),"")</f>
        <v/>
      </c>
      <c r="J38" s="114" t="str">
        <f>IFERROR(VLOOKUP(D38,DB!A:G,7,0),"")</f>
        <v/>
      </c>
      <c r="K38" s="98"/>
      <c r="L38" s="92" t="str">
        <f>IFERROR(VLOOKUP(D38,DB!A:I,9,0),"")</f>
        <v/>
      </c>
    </row>
    <row r="39" spans="1:12" ht="15" customHeight="1">
      <c r="A39" s="114"/>
      <c r="B39" s="114" t="str">
        <f>IFERROR(VLOOKUP(D39,DB!A:K,11,0),"")</f>
        <v/>
      </c>
      <c r="C39" s="94"/>
      <c r="D39" s="92"/>
      <c r="E39" s="95"/>
      <c r="F39" s="96"/>
      <c r="G39" s="97">
        <f ca="1">IFERROR(NOW()-F39,"")</f>
        <v>45978.458080671298</v>
      </c>
      <c r="H39" s="96"/>
      <c r="I39" s="114" t="str">
        <f>IFERROR(VLOOKUP(D39,DB!A:F,6,0),"")</f>
        <v/>
      </c>
      <c r="J39" s="114" t="str">
        <f>IFERROR(VLOOKUP(D39,DB!A:G,7,0),"")</f>
        <v/>
      </c>
      <c r="K39" s="98"/>
      <c r="L39" s="92" t="str">
        <f>IFERROR(VLOOKUP(D39,DB!A:I,9,0),"")</f>
        <v/>
      </c>
    </row>
    <row r="40" spans="1:12" ht="15" customHeight="1">
      <c r="A40" s="114"/>
      <c r="B40" s="114" t="str">
        <f>IFERROR(VLOOKUP(D40,DB!A:K,11,0),"")</f>
        <v/>
      </c>
      <c r="C40" s="94"/>
      <c r="D40" s="92"/>
      <c r="E40" s="95"/>
      <c r="F40" s="96"/>
      <c r="G40" s="97">
        <f ca="1">IFERROR(NOW()-F40,"")</f>
        <v>45978.458080671298</v>
      </c>
      <c r="H40" s="96"/>
      <c r="I40" s="114" t="str">
        <f>IFERROR(VLOOKUP(D40,DB!A:F,6,0),"")</f>
        <v/>
      </c>
      <c r="J40" s="114"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2"/>
  <sheetViews>
    <sheetView workbookViewId="0">
      <selection activeCell="D7" sqref="D7:D9"/>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86.626020486110065</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39102</v>
      </c>
      <c r="F3" s="38">
        <v>45926.188877314817</v>
      </c>
      <c r="G3" s="109">
        <f t="shared" ref="G3" ca="1" si="0">IFERROR(NOW()-F3,"")</f>
        <v>52.269203356481739</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39102</v>
      </c>
      <c r="F4" s="111">
        <v>45948.661111111112</v>
      </c>
      <c r="G4" s="112">
        <f t="shared" ref="G4" ca="1" si="1">IFERROR(NOW()-F4,"")</f>
        <v>29.796969560185971</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15" ca="1" si="2">IFERROR(NOW()-F5,"")</f>
        <v>0.94327743056055624</v>
      </c>
      <c r="H5" s="137">
        <v>45977.468807870369</v>
      </c>
      <c r="I5" s="110" t="str">
        <f>IFERROR(VLOOKUP(D5,DB!A:F,6,0),"")</f>
        <v>SCECO</v>
      </c>
      <c r="J5" s="110" t="str">
        <f>IFERROR(VLOOKUP(D5,DB!A:G,7,0),"")</f>
        <v>Weak</v>
      </c>
      <c r="K5" s="110" t="s">
        <v>39130</v>
      </c>
      <c r="L5" s="110" t="str">
        <f>IFERROR(VLOOKUP(D5,DB!A:I,9,0),"")</f>
        <v>Latis</v>
      </c>
    </row>
    <row r="6" spans="1:13">
      <c r="A6" s="110" t="s">
        <v>39131</v>
      </c>
      <c r="B6" s="110" t="str">
        <f>IFERROR(VLOOKUP(D6,DB!A:K,11,0),"")</f>
        <v>R5</v>
      </c>
      <c r="C6" s="110">
        <v>1</v>
      </c>
      <c r="D6" s="110" t="s">
        <v>38377</v>
      </c>
      <c r="E6" s="110" t="s">
        <v>39021</v>
      </c>
      <c r="F6" s="137">
        <v>45978.406481481485</v>
      </c>
      <c r="G6" s="112">
        <f t="shared" ca="1" si="2"/>
        <v>5.1599189813714474E-2</v>
      </c>
      <c r="H6" s="137">
        <v>45978.400682870371</v>
      </c>
      <c r="I6" s="110" t="str">
        <f>IFERROR(VLOOKUP(D6,DB!A:F,6,0),"")</f>
        <v>Generator-SG</v>
      </c>
      <c r="J6" s="110" t="str">
        <f>IFERROR(VLOOKUP(D6,DB!A:G,7,0),"")</f>
        <v>Haj Removal</v>
      </c>
      <c r="K6" s="110" t="s">
        <v>39132</v>
      </c>
      <c r="L6" s="110" t="str">
        <f>IFERROR(VLOOKUP(D6,DB!A:I,9,0),"")</f>
        <v>Latis</v>
      </c>
    </row>
    <row r="7" spans="1:13">
      <c r="A7" s="110" t="s">
        <v>39133</v>
      </c>
      <c r="B7" s="110" t="str">
        <f>IFERROR(VLOOKUP(D7,DB!A:K,11,0),"")</f>
        <v>R5</v>
      </c>
      <c r="C7" s="110">
        <v>3</v>
      </c>
      <c r="D7" s="110" t="s">
        <v>33508</v>
      </c>
      <c r="E7" s="110" t="s">
        <v>39021</v>
      </c>
      <c r="F7" s="137">
        <v>45978.354155092595</v>
      </c>
      <c r="G7" s="112">
        <f ca="1">IFERROR(NOW()-F7,"")</f>
        <v>0.10392557870363817</v>
      </c>
      <c r="H7" s="137">
        <v>45978.346597222226</v>
      </c>
      <c r="I7" s="110" t="str">
        <f>IFERROR(VLOOKUP(D7,DB!A:F,6,0),"")</f>
        <v>SCECO</v>
      </c>
      <c r="J7" s="110" t="str">
        <f>IFERROR(VLOOKUP(D7,DB!A:G,7,0),"")</f>
        <v>Vandalized</v>
      </c>
      <c r="K7" s="110" t="s">
        <v>39134</v>
      </c>
      <c r="L7" s="110" t="str">
        <f>IFERROR(VLOOKUP(D7,DB!A:I,9,0),"")</f>
        <v>Latis</v>
      </c>
    </row>
    <row r="8" spans="1:13">
      <c r="A8" s="110"/>
      <c r="B8" s="110" t="str">
        <f>IFERROR(VLOOKUP(D8,DB!A:K,11,0),"")</f>
        <v/>
      </c>
      <c r="C8" s="110"/>
      <c r="D8" s="110"/>
      <c r="E8" s="110"/>
      <c r="F8" s="110"/>
      <c r="G8" s="112">
        <f t="shared" ca="1" si="2"/>
        <v>45978.458080671298</v>
      </c>
      <c r="H8" s="110"/>
      <c r="I8" s="110" t="str">
        <f>IFERROR(VLOOKUP(D8,DB!A:F,6,0),"")</f>
        <v/>
      </c>
      <c r="J8" s="110" t="str">
        <f>IFERROR(VLOOKUP(D8,DB!A:G,7,0),"")</f>
        <v/>
      </c>
      <c r="K8" s="110"/>
      <c r="L8" s="110" t="str">
        <f>IFERROR(VLOOKUP(D8,DB!A:I,9,0),"")</f>
        <v/>
      </c>
    </row>
    <row r="9" spans="1:13">
      <c r="A9" s="110"/>
      <c r="B9" s="110" t="str">
        <f>IFERROR(VLOOKUP(D9,DB!A:K,11,0),"")</f>
        <v/>
      </c>
      <c r="C9" s="110"/>
      <c r="D9" s="110"/>
      <c r="E9" s="110"/>
      <c r="F9" s="110"/>
      <c r="G9" s="112">
        <f t="shared" ca="1" si="2"/>
        <v>45978.458080671298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45978.458080671298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45978.458080671298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45978.458080671298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45978.458080671298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ca="1" si="2"/>
        <v>45978.458080671298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2"/>
        <v>45978.458080671298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ref="G16:G79" ca="1" si="3">IFERROR(NOW()-F16,"")</f>
        <v>45978.458080671298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45978.458080671298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45978.458080671298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45978.458080671298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45978.458080671298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45978.458080671298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45978.458080671298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45978.458080671298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45978.458080671298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45978.458080671298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45978.458080671298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45978.458080671298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45978.458080671298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45978.458080671298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45978.458080671298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45978.458080671298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45978.458080671298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45978.458080671298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45978.458080671298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45978.458080671298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45978.458080671298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45978.458080671298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45978.458080671298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45978.458080671298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45978.458080671298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45978.458080671298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45978.458080671298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45978.458080671298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45978.458080671298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45978.458080671298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45978.458080671298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45978.458080671298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45978.458080671298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45978.458080671298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45978.458080671298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45978.458080671298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45978.458080671298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45978.458080671298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45978.458080671298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45978.458080671298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45978.458080671298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45978.458080671298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45978.458080671298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45978.458080671298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45978.458080671298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45978.458080671298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45978.458080671298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45978.458080671298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45978.458080671298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45978.458080671298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45978.458080671298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45978.458080671298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45978.458080671298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45978.458080671298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45978.458080671298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45978.458080671298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45978.458080671298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45978.458080671298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45978.458080671298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45978.458080671298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45978.458080671298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45978.458080671298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45978.458080671298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45978.458080671298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ref="G80:G143" ca="1" si="4">IFERROR(NOW()-F80,"")</f>
        <v>45978.458080671298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45978.458080671298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45978.458080671298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45978.458080671298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45978.458080671298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45978.458080671298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45978.458080671298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45978.458080671298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45978.458080671298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45978.458080671298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45978.458080671298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45978.458080671298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45978.458080671298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45978.458080671298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45978.458080671298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45978.458080671298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45978.458080671298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45978.458080671298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45978.458080671298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45978.458080671298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45978.458080671298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45978.458080671298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45978.458080671298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45978.458080671298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45978.458080671298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45978.458080671298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45978.458080671298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45978.458080671298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45978.458080671298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45978.458080671298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45978.458080671298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45978.458080671298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45978.458080671298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45978.458080671298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45978.458080671298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45978.458080671298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45978.458080671298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45978.458080671298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45978.458080671298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45978.458080671298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45978.458080671298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45978.458080671298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45978.458080671298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45978.458080671298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45978.458080671298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45978.458080671298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45978.458080671298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45978.458080671298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45978.458080671298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45978.458080671298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45978.458080671298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45978.458080671298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45978.458080671298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45978.458080671298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45978.458080671298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45978.458080671298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45978.458080671298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45978.458080671298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45978.458080671298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45978.458080671298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45978.458080671298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45978.458080671298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45978.458080671298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45978.458080671298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ref="G144:G207" ca="1" si="5">IFERROR(NOW()-F144,"")</f>
        <v>45978.458080671298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45978.458080671298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45978.458080671298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45978.458080671298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45978.458080671298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45978.458080671298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45978.458080671298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45978.458080671298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45978.458080671298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45978.458080671298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45978.458080671298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45978.458080671298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45978.458080671298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45978.458080671298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45978.458080671298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45978.458080671298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45978.458080671298</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45978.458080671298</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45978.458080671298</v>
      </c>
      <c r="H162" s="110"/>
      <c r="I162" s="110" t="str">
        <f>IFERROR(VLOOKUP(D162,DB!A:F,6,0),"")</f>
        <v/>
      </c>
      <c r="J162" s="110" t="str">
        <f>IFERROR(VLOOKUP(D162,DB!A:G,7,0),"")</f>
        <v/>
      </c>
      <c r="K162" s="110"/>
      <c r="L162" s="110" t="str">
        <f>IFERROR(VLOOKUP(D162,DB!A:I,9,0),"")</f>
        <v/>
      </c>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39135</v>
      </c>
      <c r="B2" s="120" t="str">
        <f>IFERROR(VLOOKUP(D2,DB!A:K,11,0),"")</f>
        <v>R6</v>
      </c>
      <c r="C2" s="121">
        <v>1</v>
      </c>
      <c r="D2" s="120" t="s">
        <v>30938</v>
      </c>
      <c r="E2" s="110" t="s">
        <v>39021</v>
      </c>
      <c r="F2" s="122">
        <v>45977.926087962966</v>
      </c>
      <c r="G2" s="105">
        <f t="shared" ref="G2:G57" ca="1" si="0">IFERROR(NOW()-F2,"-")</f>
        <v>0.53199270833283663</v>
      </c>
      <c r="H2" s="122">
        <v>45978.034363425926</v>
      </c>
      <c r="I2" s="120" t="str">
        <f>IFERROR(VLOOKUP(D2,DB!A:F,6,0),"")</f>
        <v>SCECO</v>
      </c>
      <c r="J2" s="120" t="str">
        <f>IFERROR(VLOOKUP(D2,DB!A:G,7,0),"")</f>
        <v>Dead</v>
      </c>
      <c r="K2" s="123" t="s">
        <v>39136</v>
      </c>
      <c r="L2" s="124" t="str">
        <f>IFERROR(VLOOKUP(D2,DB!A:I,9,0),"")</f>
        <v>Latis</v>
      </c>
    </row>
    <row r="3" spans="1:16382" ht="31.5" customHeight="1">
      <c r="A3" s="119"/>
      <c r="B3" s="120" t="str">
        <f>IFERROR(VLOOKUP(D3,DB!A:K,11,0),"")</f>
        <v/>
      </c>
      <c r="C3" s="121"/>
      <c r="D3" s="120"/>
      <c r="E3" s="110"/>
      <c r="F3" s="122"/>
      <c r="G3" s="105">
        <f t="shared" ca="1" si="0"/>
        <v>45978.458080671298</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45978.458080671298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45978.458080671298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45978.458080671298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45978.458080671298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45978.458080671298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45978.458080671298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45978.458080671298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45978.458080671298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45978.458080671298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45978.458080671298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45978.458080671298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45978.458080671298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45978.458080671298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45978.458080671298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45978.458080671298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45978.458080671298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45978.458080671298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45978.458080671298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45978.458080671298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45978.458080671298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45978.458080671298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45978.458080671298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45978.458080671298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45978.458080671298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45978.458080671298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45978.458080671298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45978.458080671298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45978.458080671298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45978.458080671298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45978.458080671298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45978.458080671298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45978.458080671298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45978.458080671298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45978.458080671298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45978.458080671298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45978.458080671298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45978.458080671298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45978.458080671298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45978.458080671298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45978.458080671298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45978.458080671298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45978.458080671298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45978.458080671298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45978.458080671298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45978.458080671298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45978.458080671298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45978.458080671298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45978.458080671298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45978.458080671298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45978.458080671298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45978.458080671298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45978.458080671298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45978.458080671298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45978.458080671298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45978.458080671298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45978.458080671298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45978.458080671298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45978.458080671298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45978.458080671298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45978.458080671298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45978.458080671298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45978.458080671298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45978.458080671298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45978.458080671298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45978.458080671298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45978.458080671298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45978.458080671298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45978.458080671298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45978.458080671298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45978.458080671298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45978.458080671298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45978.458080671298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45978.458080671298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45978.458080671298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45978.458080671298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45978.458080671298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45978.458080671298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45978.458080671298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45978.458080671298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45978.458080671298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45978.458080671298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45978.458080671298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45978.458080671298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45978.458080671298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45978.458080671298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45978.458080671298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45978.458080671298</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45978.458080671298</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2025-11-17T08:00:34Z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