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41" documentId="120_S{2AC9BD13-BADA-5192-A53E-5A8FF88502F6}" xr6:coauthVersionLast="47" xr6:coauthVersionMax="47" xr10:uidLastSave="{0126A543-6D29-4971-886F-DFD81568406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3" i="4"/>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<sst xmlns="http://schemas.openxmlformats.org/spreadsheetml/2006/main" count="180289" uniqueCount="39127">
  <si>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</si>
  <si>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</si>
  <si>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</si>
  <si>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</si>
  <si>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</si>
  <si>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</si>
  <si>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</si>
  <si>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</si>
  <si>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</si>
  <si>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</si>
  <si>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</si>
  <si>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</si>
  <si>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</si>
  <si>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</si>
  <si>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</si>
  <si>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</si>
  <si>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</si>
  <si>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</si>
  <si>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</si>
  <si>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</si>
  <si>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</si>
  <si>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</si>
  <si>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</si>
  <si>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</si>
  <si>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</si>
  <si>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</si>
  <si>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</si>
  <si>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</si>
  <si>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</si>
  <si>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</si>
  <si>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</si>
  <si>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</si>
  <si>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</si>
  <si>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</si>
  <si>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</si>
  <si>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</si>
  <si>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</si>
  <si>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</si>
  <si>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</si>
  <si>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</si>
  <si>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</si>
  <si>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</si>
  <si>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</si>
  <si>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</si>
  <si>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</si>
  <si>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</si>
  <si>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</si>
  <si>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</si>
  <si>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</si>
  <si>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</si>
  <si>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</si>
  <si>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</si>
  <si>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</si>
  <si>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</si>
  <si>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</si>
  <si>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</si>
  <si>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</si>
  <si>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</si>
  <si>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</si>
  <si>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</si>
  <si>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</si>
  <si>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</si>
  <si>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</si>
  <si>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</si>
  <si>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</si>
  <si>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</si>
  <si>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</si>
  <si>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</si>
  <si>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</si>
  <si>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</si>
  <si>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</si>
  <si>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</si>
  <si>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</si>
  <si>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</si>
  <si>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</si>
  <si>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</si>
  <si>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</si>
  <si>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</si>
  <si>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</si>
  <si>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</si>
  <si>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</si>
  <si>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</si>
  <si>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</si>
  <si>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</si>
  <si>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</si>
  <si>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</si>
  <si>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</si>
  <si>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</si>
  <si>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</si>
  <si>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</si>
  <si>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</si>
  <si>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</si>
  <si>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</si>
  <si>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</si>
  <si>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</si>
  <si>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</si>
  <si>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</si>
  <si>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</si>
  <si>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</si>
  <si>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</si>
  <si>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</si>
  <si>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</si>
  <si>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</si>
  <si>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</si>
  <si>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</si>
  <si>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</si>
  <si>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</si>
  <si>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</si>
  <si>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</si>
  <si>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</si>
  <si>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</si>
  <si>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</si>
  <si>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</si>
  <si>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</si>
  <si>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</si>
  <si>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</si>
  <si>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</si>
  <si>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</si>
  <si>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</si>
  <si>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</si>
  <si>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</si>
  <si>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</si>
  <si>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</si>
  <si>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</si>
  <si>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</si>
  <si>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</si>
  <si>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</si>
  <si>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</si>
  <si>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</si>
  <si>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</si>
  <si>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</si>
  <si>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</si>
  <si>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</si>
  <si>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</si>
  <si>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</si>
  <si>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</si>
  <si>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</si>
  <si>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</si>
  <si>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</si>
  <si>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</si>
  <si>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</si>
  <si>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</si>
  <si>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</si>
  <si>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</si>
  <si>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</si>
  <si>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</si>
  <si>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</si>
  <si>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</si>
  <si>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</si>
  <si>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</si>
  <si>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</si>
  <si>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</si>
  <si>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</si>
  <si>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</si>
  <si>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</si>
  <si>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</si>
  <si>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</si>
  <si>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</si>
  <si>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</si>
  <si>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</si>
  <si>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</si>
  <si>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</si>
  <si>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</si>
  <si>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</si>
  <si>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</si>
  <si>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</si>
  <si>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</si>
  <si>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</si>
  <si>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</si>
  <si>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</si>
  <si>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</si>
  <si>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</si>
  <si>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</si>
  <si>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</si>
  <si>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</si>
  <si>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</si>
  <si>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</si>
  <si>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</si>
  <si>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</si>
  <si>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</si>
  <si>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</si>
  <si>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</si>
  <si>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</si>
  <si>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</si>
  <si>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</si>
  <si>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</si>
  <si>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</si>
  <si>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</si>
  <si>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</si>
  <si>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</si>
  <si>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</si>
  <si>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</si>
  <si>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</si>
  <si>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</si>
  <si>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</si>
  <si>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</si>
  <si>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</si>
  <si>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</si>
  <si>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</si>
  <si>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</si>
  <si>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</si>
  <si>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</si>
  <si>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</si>
  <si>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</si>
  <si>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</si>
  <si>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</si>
  <si>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</si>
  <si>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</si>
  <si>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</si>
  <si>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</si>
  <si>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</si>
  <si>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</si>
  <si>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</si>
  <si>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</si>
  <si>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</si>
  <si>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</si>
  <si>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</si>
  <si>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</si>
  <si>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</si>
  <si>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</si>
  <si>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</si>
  <si>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</si>
  <si>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</si>
  <si>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</si>
  <si>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</si>
  <si>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</si>
  <si>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</si>
  <si>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</si>
  <si>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</si>
  <si>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</si>
  <si>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</si>
  <si>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</si>
  <si>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</si>
  <si>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</si>
  <si>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</si>
  <si>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</si>
  <si>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</si>
  <si>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</si>
  <si>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</si>
  <si>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</si>
  <si>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</si>
  <si>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</si>
  <si>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</si>
  <si>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</si>
  <si>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</si>
  <si>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</si>
  <si>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</si>
  <si>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</si>
  <si>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</si>
  <si>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</si>
  <si>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</si>
  <si>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</si>
  <si>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</si>
  <si>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</si>
  <si>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</si>
  <si>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</si>
  <si>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</si>
  <si>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</si>
  <si>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</si>
  <si>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</si>
  <si>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</si>
  <si>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</si>
  <si>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</si>
  <si>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</si>
  <si>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</si>
  <si>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</si>
  <si>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</si>
  <si>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</si>
  <si>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</si>
  <si>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</si>
  <si>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</si>
  <si>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</si>
  <si>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</si>
  <si>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</si>
  <si>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</si>
  <si>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</si>
  <si>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</si>
  <si>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</si>
  <si>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</si>
  <si>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</si>
  <si>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</si>
  <si>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</si>
  <si>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</si>
  <si>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</si>
  <si>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</si>
  <si>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</si>
  <si>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</si>
  <si>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</si>
  <si>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</si>
  <si>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</si>
  <si>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</si>
  <si>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</si>
  <si>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</si>
  <si>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</si>
  <si>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</si>
  <si>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</si>
  <si>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</si>
  <si>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</si>
  <si>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</si>
  <si>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</si>
  <si>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</si>
  <si>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</si>
  <si>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</si>
  <si>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</si>
  <si>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</si>
  <si>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</si>
  <si>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</si>
  <si>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</si>
  <si>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</si>
  <si>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</si>
  <si>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</si>
  <si>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</si>
  <si>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</si>
  <si>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</si>
  <si>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</si>
  <si>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</si>
  <si>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</si>
  <si>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</si>
  <si>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</si>
  <si>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</si>
  <si>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</si>
  <si>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</si>
  <si>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</si>
  <si>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</si>
  <si>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</si>
  <si>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</si>
  <si>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</si>
  <si>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</si>
  <si>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</si>
  <si>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</si>
  <si>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</si>
  <si>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</si>
  <si>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</si>
  <si>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</si>
  <si>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</si>
  <si>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</si>
  <si>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</si>
  <si>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</si>
  <si>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</si>
  <si>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</si>
  <si>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</si>
  <si>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</si>
  <si>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</si>
  <si>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</si>
  <si>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</si>
  <si>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</si>
  <si>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</si>
  <si>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</si>
  <si>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</si>
  <si>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</si>
  <si>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</si>
  <si>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</si>
  <si>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</si>
  <si>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</si>
  <si>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</si>
  <si>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</si>
  <si>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</si>
  <si>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</si>
  <si>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</si>
  <si>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</si>
  <si>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</si>
  <si>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</si>
  <si>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</si>
  <si>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</si>
  <si>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</si>
  <si>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</si>
  <si>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</si>
  <si>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</si>
  <si>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</si>
  <si>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</si>
  <si>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</si>
  <si>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</si>
  <si>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</si>
  <si>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</si>
  <si>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</si>
  <si>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</si>
  <si>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</si>
  <si>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</si>
  <si>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</si>
  <si>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</si>
  <si>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</si>
  <si>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</si>
  <si>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</si>
  <si>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</si>
  <si>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</si>
  <si>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</si>
  <si>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</si>
  <si>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</si>
  <si>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</si>
  <si>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</si>
  <si>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</si>
  <si>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</si>
  <si>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</si>
  <si>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</si>
  <si>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</si>
  <si>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</si>
  <si>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</si>
  <si>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</si>
  <si>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</si>
  <si>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</si>
  <si>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</si>
  <si>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</si>
  <si>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</si>
  <si>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</si>
  <si>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</si>
  <si>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</si>
  <si>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</si>
  <si>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</si>
  <si>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</si>
  <si>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</si>
  <si>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</si>
  <si>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</si>
  <si>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</si>
  <si>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</si>
  <si>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</si>
  <si>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</si>
  <si>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</si>
  <si>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</si>
  <si>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</si>
  <si>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</si>
  <si>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</si>
  <si>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</si>
  <si>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</si>
  <si>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</si>
  <si>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</si>
  <si>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</si>
  <si>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</si>
  <si>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</si>
  <si>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</si>
  <si>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</si>
  <si>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</si>
  <si>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</si>
  <si>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</si>
  <si>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</si>
  <si>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</si>
  <si>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</si>
  <si>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</si>
  <si>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</si>
  <si>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</si>
  <si>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</si>
  <si>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</si>
  <si>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</si>
  <si>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</si>
  <si>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</si>
  <si>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</si>
  <si>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</si>
  <si>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</si>
  <si>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</si>
  <si>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</si>
  <si>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</si>
  <si>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</si>
  <si>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</si>
  <si>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</si>
  <si>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</si>
  <si>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</si>
  <si>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</si>
  <si>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</si>
  <si>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</si>
  <si>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</si>
  <si>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</si>
  <si>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</si>
  <si>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</si>
  <si>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</si>
  <si>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</si>
  <si>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</si>
  <si>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</si>
  <si>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</si>
  <si>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</si>
  <si>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</si>
  <si>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</si>
  <si>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</si>
  <si>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</si>
  <si>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</si>
  <si>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</si>
  <si>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</si>
  <si>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</si>
  <si>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</si>
  <si>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</si>
  <si>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</si>
  <si>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</si>
  <si>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</si>
  <si>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</si>
  <si>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</si>
  <si>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</si>
  <si>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</si>
  <si>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</si>
  <si>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</si>
  <si>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</si>
  <si>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</si>
  <si>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</si>
  <si>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</si>
  <si>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</si>
  <si>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</si>
  <si>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</si>
  <si>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</si>
  <si>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</si>
  <si>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</si>
  <si>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</si>
  <si>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</si>
  <si>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</si>
  <si>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</si>
  <si>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</si>
  <si>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</si>
  <si>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</si>
  <si>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</si>
  <si>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</si>
  <si>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</si>
  <si>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</si>
  <si>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</si>
  <si>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</si>
  <si>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</si>
  <si>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</si>
  <si>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</si>
  <si>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</si>
  <si>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</si>
  <si>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</si>
  <si>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</si>
  <si>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</si>
  <si>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</si>
  <si>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</si>
  <si>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</si>
  <si>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</si>
  <si>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</si>
  <si>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</si>
  <si>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</si>
  <si>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</si>
  <si>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</si>
  <si>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</si>
  <si>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</si>
  <si>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</si>
  <si>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</si>
  <si>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</si>
  <si>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</si>
  <si>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</si>
  <si>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</si>
  <si>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</si>
  <si>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</si>
  <si>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</si>
  <si>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</si>
  <si>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</si>
  <si>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</si>
  <si>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</si>
  <si>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</si>
  <si>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</si>
  <si>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</si>
  <si>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</si>
  <si>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</si>
  <si>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</si>
  <si>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</si>
  <si>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</si>
  <si>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</si>
  <si>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</si>
  <si>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</si>
  <si>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</si>
  <si>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</si>
  <si>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</si>
  <si>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</si>
  <si>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</si>
  <si>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</si>
  <si>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</si>
  <si>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</si>
  <si>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</si>
  <si>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</si>
  <si>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</si>
  <si>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</si>
  <si>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</si>
  <si>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</si>
  <si>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</si>
  <si>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</si>
  <si>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</si>
  <si>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</si>
  <si>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</si>
  <si>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</si>
  <si>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</si>
  <si>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</si>
  <si>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</si>
  <si>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</si>
  <si>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</si>
  <si>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</si>
  <si>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</si>
  <si>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</si>
  <si>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</si>
  <si>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</si>
  <si>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</si>
  <si>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</si>
  <si>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</si>
  <si>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</si>
  <si>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</si>
  <si>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</si>
  <si>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</si>
  <si>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</si>
  <si>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</si>
  <si>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</si>
  <si>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</si>
  <si>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</si>
  <si>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</si>
  <si>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</si>
  <si>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</si>
  <si>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</si>
  <si>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</si>
  <si>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</si>
  <si>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</si>
  <si>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</si>
  <si>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</si>
  <si>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</si>
  <si>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</si>
  <si>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</si>
  <si>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</si>
  <si>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</si>
  <si>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</si>
  <si>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</si>
  <si>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</si>
  <si>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</si>
  <si>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</si>
  <si>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</si>
  <si>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</si>
  <si>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</si>
  <si>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</si>
  <si>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</si>
  <si>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</si>
  <si>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</si>
  <si>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</si>
  <si>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</si>
  <si>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</si>
  <si>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</si>
  <si>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</si>
  <si>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</si>
  <si>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</si>
  <si>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</si>
  <si>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</si>
  <si>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</si>
  <si>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</si>
  <si>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</si>
  <si>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</si>
  <si>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</si>
  <si>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</si>
  <si>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</si>
  <si>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</si>
  <si>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</si>
  <si>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</si>
  <si>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</si>
  <si>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</si>
  <si>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</si>
  <si>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</si>
  <si>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</si>
  <si>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</si>
  <si>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</si>
  <si>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</si>
  <si>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</si>
  <si>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</si>
  <si>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</si>
  <si>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</si>
  <si>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</si>
  <si>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</si>
  <si>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</si>
  <si>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</si>
  <si>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</si>
  <si>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</si>
  <si>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</si>
  <si>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</si>
  <si>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</si>
  <si>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</si>
  <si>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</si>
  <si>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</si>
  <si>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</si>
  <si>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</si>
  <si>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</si>
  <si>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</si>
  <si>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</si>
  <si>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</si>
  <si>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</si>
  <si>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</si>
  <si>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</si>
  <si>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</si>
  <si>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</si>
  <si>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</si>
  <si>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</si>
  <si>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</si>
  <si>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</si>
  <si>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</si>
  <si>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</si>
  <si>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</si>
  <si>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</si>
  <si>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</si>
  <si>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</si>
  <si>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</si>
  <si>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</si>
  <si>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</si>
  <si>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</si>
  <si>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</si>
  <si>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</si>
  <si>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</si>
  <si>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</si>
  <si>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</si>
  <si>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</si>
  <si>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</si>
  <si>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</si>
  <si>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</si>
  <si>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</si>
  <si>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</si>
  <si>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</si>
  <si>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</si>
  <si>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</si>
  <si>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</si>
  <si>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</si>
  <si>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</si>
  <si>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</si>
  <si>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</si>
  <si>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</si>
  <si>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</si>
  <si>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</si>
  <si>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</si>
  <si>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</si>
  <si>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</si>
  <si>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</si>
  <si>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</si>
  <si>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</si>
  <si>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</si>
  <si>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</si>
  <si>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</si>
  <si>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</si>
  <si>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</si>
  <si>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</si>
  <si>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</si>
  <si>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</si>
  <si>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</si>
  <si>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</si>
  <si>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</si>
  <si>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</si>
  <si>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</si>
  <si>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</si>
  <si>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</si>
  <si>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</si>
  <si>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</si>
  <si>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</si>
  <si>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</si>
  <si>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</si>
  <si>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</si>
  <si>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</si>
  <si>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</si>
  <si>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</si>
  <si>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</si>
  <si>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</si>
  <si>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</si>
  <si>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</si>
  <si>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</si>
  <si>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</si>
  <si>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</si>
  <si>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</si>
  <si>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</si>
  <si>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</si>
  <si>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</si>
  <si>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</si>
  <si>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</si>
  <si>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</si>
  <si>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</si>
  <si>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</si>
  <si>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</si>
  <si>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</si>
  <si>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</si>
  <si>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</si>
  <si>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</si>
  <si>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</si>
  <si>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</si>
  <si>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</si>
  <si>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</si>
  <si>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</si>
  <si>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</si>
  <si>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</si>
  <si>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</si>
  <si>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</si>
  <si>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</si>
  <si>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</si>
  <si>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</si>
  <si>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</si>
  <si>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</si>
  <si>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</si>
  <si>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</si>
  <si>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</si>
  <si>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</si>
  <si>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</si>
  <si>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</si>
  <si>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</si>
  <si>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</si>
  <si>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</si>
  <si>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</si>
  <si>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</si>
  <si>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</si>
  <si>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</si>
  <si>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</si>
  <si>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</si>
  <si>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</si>
  <si>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</si>
  <si>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</si>
  <si>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</si>
  <si>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</si>
  <si>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</si>
  <si>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</si>
  <si>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</si>
  <si>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</si>
  <si>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</si>
  <si>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</si>
  <si>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</si>
  <si>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</si>
  <si>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</si>
  <si>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</si>
  <si>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</si>
  <si>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</si>
  <si>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</si>
  <si>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</si>
  <si>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</si>
  <si>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</si>
  <si>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</si>
  <si>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</si>
  <si>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</si>
  <si>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</si>
  <si>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</si>
  <si>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</si>
  <si>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</si>
  <si>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</si>
  <si>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</si>
  <si>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</si>
  <si>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</si>
  <si>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</si>
  <si>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</si>
  <si>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</si>
  <si>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</si>
  <si>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</si>
  <si>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</si>
  <si>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</si>
  <si>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</si>
  <si>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</si>
  <si>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</si>
  <si>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</si>
  <si>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</si>
  <si>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</si>
  <si>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</si>
  <si>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</si>
  <si>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</si>
  <si>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</si>
  <si>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</si>
  <si>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</si>
  <si>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</si>
  <si>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</si>
  <si>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</si>
  <si>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</si>
  <si>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</si>
  <si>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</si>
  <si>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</si>
  <si>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</si>
  <si>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</si>
  <si>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</si>
  <si>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</si>
  <si>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</si>
  <si>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</si>
  <si>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</si>
  <si>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</si>
  <si>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</si>
  <si>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</si>
  <si>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</si>
  <si>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</si>
  <si>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</si>
  <si>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</si>
  <si>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</si>
  <si>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</si>
  <si>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</si>
  <si>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</si>
  <si>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</si>
  <si>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</si>
  <si>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</si>
  <si>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</si>
  <si>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</si>
  <si>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</si>
  <si>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</si>
  <si>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</si>
  <si>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</si>
  <si>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</si>
  <si>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</si>
  <si>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</si>
  <si>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</si>
  <si>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</si>
  <si>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</si>
  <si>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</si>
  <si>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</si>
  <si>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</si>
  <si>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</si>
  <si>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</si>
  <si>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</si>
  <si>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</si>
  <si>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</si>
  <si>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</si>
  <si>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</si>
  <si>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</si>
  <si>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</si>
  <si>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</si>
  <si>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</si>
  <si>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</si>
  <si>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</si>
  <si>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</si>
  <si>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</si>
  <si>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</si>
  <si>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</si>
  <si>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</si>
  <si>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</si>
  <si>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</si>
  <si>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</si>
  <si>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</si>
  <si>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</si>
  <si>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</si>
  <si>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</si>
  <si>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</si>
  <si>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</si>
  <si>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</si>
  <si>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</si>
  <si>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</si>
  <si>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</si>
  <si>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</si>
  <si>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</si>
  <si>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</si>
  <si>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</si>
  <si>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</si>
  <si>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</si>
  <si>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</si>
  <si>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</si>
  <si>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</si>
  <si>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</si>
  <si>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</si>
  <si>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</si>
  <si>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</si>
  <si>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</si>
  <si>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</si>
  <si>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</si>
  <si>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</si>
  <si>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</si>
  <si>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</si>
  <si>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</si>
  <si>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</si>
  <si>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</si>
  <si>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</si>
  <si>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</si>
  <si>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</si>
  <si>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</si>
  <si>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</si>
  <si>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</si>
  <si>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</si>
  <si>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</si>
  <si>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</si>
  <si>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</si>
  <si>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</si>
  <si>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</si>
  <si>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</si>
  <si>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</si>
  <si>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</si>
  <si>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</si>
  <si>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</si>
  <si>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</si>
  <si>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</si>
  <si>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</si>
  <si>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</si>
  <si>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</si>
  <si>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</si>
  <si>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</si>
  <si>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</si>
  <si>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</si>
  <si>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</si>
  <si>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</si>
  <si>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</si>
  <si>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</si>
  <si>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</si>
  <si>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</si>
  <si>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</si>
  <si>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</si>
  <si>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</si>
  <si>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</si>
  <si>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</si>
  <si>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</si>
  <si>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</si>
  <si>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</si>
  <si>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</si>
  <si>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</si>
  <si>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</si>
  <si>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</si>
  <si>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</si>
  <si>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</si>
  <si>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</si>
  <si>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</si>
  <si>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</si>
  <si>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</si>
  <si>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</si>
  <si>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</si>
  <si>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</si>
  <si>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</si>
  <si>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</si>
  <si>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</si>
  <si>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</si>
  <si>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</si>
  <si>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</si>
  <si>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</si>
  <si>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</si>
  <si>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</si>
  <si>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</si>
  <si>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</si>
  <si>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</si>
  <si>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</si>
  <si>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</si>
  <si>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</si>
  <si>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</si>
  <si>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</si>
  <si>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</si>
  <si>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</si>
  <si>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</si>
  <si>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</si>
  <si>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</si>
  <si>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</si>
  <si>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</si>
  <si>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</si>
  <si>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</si>
  <si>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</si>
  <si>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</si>
  <si>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</si>
  <si>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</si>
  <si>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</si>
  <si>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</si>
  <si>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</si>
  <si>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</si>
  <si>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</si>
  <si>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</si>
  <si>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</si>
  <si>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</si>
  <si>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</si>
  <si>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</si>
  <si>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</si>
  <si>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</si>
  <si>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</si>
  <si>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</si>
  <si>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</si>
  <si>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</si>
  <si>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</si>
  <si>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</si>
  <si>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</si>
  <si>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</si>
  <si>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</si>
  <si>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</si>
  <si>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</si>
  <si>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</si>
  <si>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</si>
  <si>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</si>
  <si>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</si>
  <si>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</si>
  <si>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</si>
  <si>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</si>
  <si>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</si>
  <si>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</si>
  <si>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</si>
  <si>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</si>
  <si>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</si>
  <si>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</si>
  <si>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</si>
  <si>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</si>
  <si>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</si>
  <si>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</si>
  <si>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</si>
  <si>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</si>
  <si>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</si>
  <si>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</si>
  <si>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</si>
  <si>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</si>
  <si>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</si>
  <si>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</si>
  <si>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</si>
  <si>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</si>
  <si>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</si>
  <si>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</si>
  <si>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</si>
  <si>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</si>
  <si>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</si>
  <si>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</si>
  <si>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</si>
  <si>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</si>
  <si>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</si>
  <si>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</si>
  <si>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</si>
  <si>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</si>
  <si>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</si>
  <si>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</si>
  <si>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</si>
  <si>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</si>
  <si>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</si>
  <si>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</si>
  <si>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</si>
  <si>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</si>
  <si>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</si>
  <si>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</si>
  <si>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</si>
  <si>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</si>
  <si>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</si>
  <si>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</si>
  <si>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</si>
  <si>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</si>
  <si>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</si>
  <si>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</si>
  <si>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</si>
  <si>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</si>
  <si>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</si>
  <si>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</si>
  <si>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</si>
  <si>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</si>
  <si>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</si>
  <si>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</si>
  <si>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</si>
  <si>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</si>
  <si>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</si>
  <si>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</si>
  <si>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</si>
  <si>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</si>
  <si>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</si>
  <si>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</si>
  <si>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</si>
  <si>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</si>
  <si>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</si>
  <si>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</si>
  <si>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</si>
  <si>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</si>
  <si>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</si>
  <si>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</si>
  <si>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</si>
  <si>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</si>
  <si>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</si>
  <si>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</si>
  <si>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</si>
  <si>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</si>
  <si>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</si>
  <si>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</si>
  <si>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</si>
  <si>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</si>
  <si>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</si>
  <si>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</si>
  <si>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</si>
  <si>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</si>
  <si>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</si>
  <si>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</si>
  <si>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</si>
  <si>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</si>
  <si>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</si>
  <si>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</si>
  <si>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</si>
  <si>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</si>
  <si>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</si>
  <si>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</si>
  <si>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</si>
  <si>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</si>
  <si>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</si>
  <si>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</si>
  <si>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</si>
  <si>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</si>
  <si>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</si>
  <si>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</si>
  <si>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</si>
  <si>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</si>
  <si>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</si>
  <si>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</si>
  <si>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</si>
  <si>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</si>
  <si>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</si>
  <si>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</si>
  <si>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</si>
  <si>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</si>
  <si>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</si>
  <si>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</si>
  <si>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</si>
  <si>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</si>
  <si>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</si>
  <si>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</si>
  <si>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</si>
  <si>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</si>
  <si>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</si>
  <si>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</si>
  <si>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</si>
  <si>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</si>
  <si>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</si>
  <si>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</si>
  <si>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</si>
  <si>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</si>
  <si>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</si>
  <si>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</si>
  <si>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</si>
  <si>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</si>
  <si>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</si>
  <si>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</si>
  <si>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</si>
  <si>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</si>
  <si>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</si>
  <si>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</si>
  <si>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</si>
  <si>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</si>
  <si>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</si>
  <si>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</si>
  <si>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</si>
  <si>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</si>
  <si>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</si>
  <si>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</si>
  <si>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</si>
  <si>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</si>
  <si>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</si>
  <si>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</si>
  <si>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</si>
  <si>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</si>
  <si>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</si>
  <si>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</si>
  <si>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</si>
  <si>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</si>
  <si>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</si>
  <si>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</si>
  <si>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</si>
  <si>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</si>
  <si>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</si>
  <si>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</si>
  <si>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</si>
  <si>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</si>
  <si>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</si>
  <si>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</si>
  <si>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</si>
  <si>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</si>
  <si>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</si>
  <si>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</si>
  <si>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</si>
  <si>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</si>
  <si>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</si>
  <si>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</si>
  <si>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</si>
  <si>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</si>
  <si>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</si>
  <si>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</si>
  <si>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</si>
  <si>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</si>
  <si>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</si>
  <si>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</si>
  <si>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</si>
  <si>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</si>
  <si>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</si>
  <si>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</si>
  <si>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</si>
  <si>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</si>
  <si>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</si>
  <si>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</si>
  <si>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</si>
  <si>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</si>
  <si>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</si>
  <si>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</si>
  <si>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</si>
  <si>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</si>
  <si>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</si>
  <si>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</si>
  <si>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</si>
  <si>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</si>
  <si>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</si>
  <si>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</si>
  <si>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</si>
  <si>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</si>
  <si>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</si>
  <si>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</si>
  <si>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</si>
  <si>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</si>
  <si>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</si>
  <si>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</si>
  <si>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</si>
  <si>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</si>
  <si>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</si>
  <si>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</si>
  <si>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</si>
  <si>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</si>
  <si>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</si>
  <si>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</si>
  <si>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</si>
  <si>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</si>
  <si>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</si>
  <si>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</si>
  <si>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</si>
  <si>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</si>
  <si>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</si>
  <si>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</si>
  <si>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</si>
  <si>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</si>
  <si>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</si>
  <si>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</si>
  <si>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</si>
  <si>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</si>
  <si>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</si>
  <si>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</si>
  <si>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</si>
  <si>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</si>
  <si>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</si>
  <si>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</si>
  <si>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</si>
  <si>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</si>
  <si>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</si>
  <si>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</si>
  <si>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</si>
  <si>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</si>
  <si>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</si>
  <si>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</si>
  <si>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</si>
  <si>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</si>
  <si>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</si>
  <si>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</si>
  <si>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</si>
  <si>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</si>
  <si>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</si>
  <si>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</si>
  <si>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</si>
  <si>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</si>
  <si>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</si>
  <si>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</si>
  <si>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</si>
  <si>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</si>
  <si>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</si>
  <si>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</si>
  <si>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</si>
  <si>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</si>
  <si>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</si>
  <si>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</si>
  <si>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</si>
  <si>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</si>
  <si>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</si>
  <si>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</si>
  <si>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</si>
  <si>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</si>
  <si>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</si>
  <si>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</si>
  <si>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</si>
  <si>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</si>
  <si>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</si>
  <si>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</si>
  <si>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</si>
  <si>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</si>
  <si>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</si>
  <si>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</si>
  <si>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</si>
  <si>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</si>
  <si>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</si>
  <si>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</si>
  <si>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</si>
  <si>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</si>
  <si>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</si>
  <si>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</si>
  <si>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</si>
  <si>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</si>
  <si>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</si>
  <si>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</si>
  <si>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</si>
  <si>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</si>
  <si>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</si>
  <si>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</si>
  <si>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</si>
  <si>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</si>
  <si>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</si>
  <si>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</si>
  <si>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</si>
  <si>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</si>
  <si>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</si>
  <si>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</si>
  <si>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</si>
  <si>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</si>
  <si>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</si>
  <si>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</si>
  <si>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</si>
  <si>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</si>
  <si>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</si>
  <si>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</si>
  <si>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</si>
  <si>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</si>
  <si>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</si>
  <si>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</si>
  <si>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</si>
  <si>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</si>
  <si>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</si>
  <si>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</si>
  <si>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</si>
  <si>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</si>
  <si>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</si>
  <si>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</si>
  <si>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</si>
  <si>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</si>
  <si>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</si>
  <si>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</si>
  <si>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</si>
  <si>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</si>
  <si>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</si>
  <si>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</si>
  <si>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</si>
  <si>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</si>
  <si>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</si>
  <si>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</si>
  <si>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</si>
  <si>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</si>
  <si>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</si>
  <si>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</si>
  <si>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</si>
  <si>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</si>
  <si>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</si>
  <si>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</si>
  <si>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</si>
  <si>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</si>
  <si>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</si>
  <si>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</si>
  <si>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</si>
  <si>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</si>
  <si>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</si>
  <si>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</si>
  <si>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</si>
  <si>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</si>
  <si>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</si>
  <si>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</si>
  <si>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</si>
  <si>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</si>
  <si>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</si>
  <si>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</si>
  <si>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</si>
  <si>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</si>
  <si>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</si>
  <si>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</si>
  <si>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</si>
  <si>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</si>
  <si>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</si>
  <si>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</si>
  <si>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</si>
  <si>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</si>
  <si>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</si>
  <si>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</si>
  <si>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</si>
  <si>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</si>
  <si>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</si>
  <si>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</si>
  <si>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</si>
  <si>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</si>
  <si>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</si>
  <si>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</si>
  <si>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</si>
  <si>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</si>
  <si>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</si>
  <si>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</si>
  <si>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</si>
  <si>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</si>
  <si>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</si>
  <si>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</si>
  <si>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</si>
  <si>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</si>
  <si>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</si>
  <si>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</si>
  <si>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</si>
  <si>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</si>
  <si>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</si>
  <si>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</si>
  <si>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</si>
  <si>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</si>
  <si>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</si>
  <si>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</si>
  <si>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</si>
  <si>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</si>
  <si>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</si>
  <si>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</si>
  <si>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</si>
  <si>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</si>
  <si>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</si>
  <si>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</si>
  <si>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</si>
  <si>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</si>
  <si>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</si>
  <si>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</si>
  <si>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</si>
  <si>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</si>
  <si>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</si>
  <si>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</si>
  <si>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</si>
  <si>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</si>
  <si>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</si>
  <si>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</si>
  <si>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</si>
  <si>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</si>
  <si>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</si>
  <si>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</si>
  <si>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</si>
  <si>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</si>
  <si>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</si>
  <si>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</si>
  <si>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</si>
  <si>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</si>
  <si>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</si>
  <si>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</si>
  <si>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</si>
  <si>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</si>
  <si>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</si>
  <si>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</si>
  <si>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</si>
  <si>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</si>
  <si>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</si>
  <si>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</si>
  <si>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</si>
  <si>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</si>
  <si>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</si>
  <si>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</si>
  <si>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</si>
  <si>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</si>
  <si>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</si>
  <si>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</si>
  <si>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</si>
  <si>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</si>
  <si>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</si>
  <si>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</si>
  <si>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</si>
  <si>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</si>
  <si>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</si>
  <si>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</si>
  <si>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</si>
  <si>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</si>
  <si>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</si>
  <si>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</si>
  <si>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</si>
  <si>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</si>
  <si>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</si>
  <si>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</si>
  <si>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</si>
  <si>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</si>
  <si>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</si>
  <si>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</si>
  <si>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</si>
  <si>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</si>
  <si>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</si>
  <si>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</si>
  <si>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</si>
  <si>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</si>
  <si>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</si>
  <si>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</si>
  <si>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</si>
  <si>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</si>
  <si>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</si>
  <si>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</si>
  <si>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</si>
  <si>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</si>
  <si>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</si>
  <si>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</si>
  <si>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</si>
  <si>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</si>
  <si>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</si>
  <si>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</si>
  <si>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</si>
  <si>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</si>
  <si>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</si>
  <si>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</si>
  <si>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</si>
  <si>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</si>
  <si>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</si>
  <si>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</si>
  <si>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</si>
  <si>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</si>
  <si>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</si>
  <si>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</si>
  <si>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</si>
  <si>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</si>
  <si>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</si>
  <si>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</si>
  <si>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</si>
  <si>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</si>
  <si>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</si>
  <si>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</si>
  <si>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</si>
  <si>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</si>
  <si>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</si>
  <si>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</si>
  <si>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</si>
  <si>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</si>
  <si>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</si>
  <si>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</si>
  <si>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</si>
  <si>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</si>
  <si>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</si>
  <si>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</si>
  <si>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</si>
  <si>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</si>
  <si>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</si>
  <si>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</si>
  <si>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</si>
  <si>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</si>
  <si>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</si>
  <si>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</si>
  <si>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</si>
  <si>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</si>
  <si>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</si>
  <si>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</si>
  <si>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</si>
  <si>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</si>
  <si>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</si>
  <si>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</si>
  <si>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</si>
  <si>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</si>
  <si>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</si>
  <si>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</si>
  <si>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</si>
  <si>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</si>
  <si>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</si>
  <si>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</si>
  <si>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</si>
  <si>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</si>
  <si>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</si>
  <si>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</si>
  <si>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</si>
  <si>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</si>
  <si>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</si>
  <si>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</si>
  <si>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</si>
  <si>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</si>
  <si>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</si>
  <si>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</si>
  <si>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</si>
  <si>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</si>
  <si>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</si>
  <si>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</si>
  <si>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</si>
  <si>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</si>
  <si>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</si>
  <si>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</si>
  <si>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</si>
  <si>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</si>
  <si>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</si>
  <si>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</si>
  <si>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</si>
  <si>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</si>
  <si>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</si>
  <si>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</si>
  <si>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</si>
  <si>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</si>
  <si>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</si>
  <si>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</si>
  <si>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</si>
  <si>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</si>
  <si>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</si>
  <si>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</si>
  <si>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</si>
  <si>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</si>
  <si>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</si>
  <si>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</si>
  <si>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</si>
  <si>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</si>
  <si>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</si>
  <si>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</si>
  <si>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</si>
  <si>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</si>
  <si>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</si>
  <si>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</si>
  <si>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</si>
  <si>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</si>
  <si>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</si>
  <si>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</si>
  <si>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</si>
  <si>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</si>
  <si>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</si>
  <si>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</si>
  <si>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</si>
  <si>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</si>
  <si>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</si>
  <si>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</si>
  <si>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</si>
  <si>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</si>
  <si>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</si>
  <si>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</si>
  <si>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</si>
  <si>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</si>
  <si>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</si>
  <si>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</si>
  <si>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</si>
  <si>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</si>
  <si>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</si>
  <si>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</si>
  <si>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</si>
  <si>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</si>
  <si>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</si>
  <si>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</si>
  <si>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</si>
  <si>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</si>
  <si>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</si>
  <si>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</si>
  <si>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</si>
  <si>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</si>
  <si>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</si>
  <si>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</si>
  <si>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</si>
  <si>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</si>
  <si>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</si>
  <si>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</si>
  <si>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</si>
  <si>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</si>
  <si>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</si>
  <si>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</si>
  <si>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</si>
  <si>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</si>
  <si>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</si>
  <si>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</si>
  <si>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</si>
  <si>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</si>
  <si>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</si>
  <si>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</si>
  <si>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</si>
  <si>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</si>
  <si>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</si>
  <si>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</si>
  <si>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</si>
  <si>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</si>
  <si>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</si>
  <si>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</si>
  <si>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</si>
  <si>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</si>
  <si>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</si>
  <si>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</si>
  <si>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</si>
  <si>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</si>
  <si>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</si>
  <si>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</si>
  <si>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</si>
  <si>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</si>
  <si>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</si>
  <si>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</si>
  <si>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</si>
  <si>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</si>
  <si>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</si>
  <si>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</si>
  <si>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</si>
  <si>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</si>
  <si>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</si>
  <si>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</si>
  <si>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</si>
  <si>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</si>
  <si>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</si>
  <si>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</si>
  <si>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</si>
  <si>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</si>
  <si>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</si>
  <si>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</si>
  <si>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</si>
  <si>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</si>
  <si>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</si>
  <si>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</si>
  <si>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</si>
  <si>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</si>
  <si>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</si>
  <si>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</si>
  <si>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</si>
  <si>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</si>
  <si>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</si>
  <si>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</si>
  <si>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</si>
  <si>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</si>
  <si>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</si>
  <si>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</si>
  <si>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</si>
  <si>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</si>
  <si>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</si>
  <si>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</si>
  <si>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</si>
  <si>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</si>
  <si>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</si>
  <si>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</si>
  <si>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</si>
  <si>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</si>
  <si>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</si>
  <si>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</si>
  <si>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</si>
  <si>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</si>
  <si>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</si>
  <si>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</si>
  <si>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</si>
  <si>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</si>
  <si>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</si>
  <si>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</si>
  <si>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</si>
  <si>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</si>
  <si>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</si>
  <si>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</si>
  <si>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</si>
  <si>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</si>
  <si>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</si>
  <si>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</si>
  <si>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</si>
  <si>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</si>
  <si>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</si>
  <si>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</si>
  <si>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</si>
  <si>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</si>
  <si>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</si>
  <si>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</si>
  <si>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</si>
  <si>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</si>
  <si>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</si>
  <si>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</si>
  <si>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</si>
  <si>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</si>
  <si>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</si>
  <si>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</si>
  <si>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</si>
  <si>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</si>
  <si>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</si>
  <si>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</si>
  <si>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</si>
  <si>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</si>
  <si>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</si>
  <si>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</si>
  <si>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</si>
  <si>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</si>
  <si>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</si>
  <si>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</si>
  <si>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</si>
  <si>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</si>
  <si>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</si>
  <si>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</si>
  <si>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</si>
  <si>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</si>
  <si>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</si>
  <si>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</si>
  <si>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</si>
  <si>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</si>
  <si>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</si>
  <si>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</si>
  <si>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</si>
  <si>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</si>
  <si>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</si>
  <si>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</si>
  <si>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</si>
  <si>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</si>
  <si>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</si>
  <si>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</si>
  <si>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</si>
  <si>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</si>
  <si>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</si>
  <si>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</si>
  <si>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</si>
  <si>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</si>
  <si>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</si>
  <si>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</si>
  <si>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</si>
  <si>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</si>
  <si>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</si>
  <si>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</si>
  <si>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</si>
  <si>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</si>
  <si>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</si>
  <si>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</si>
  <si>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</si>
  <si>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</si>
  <si>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</si>
  <si>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</si>
  <si>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</si>
  <si>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</si>
  <si>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</si>
  <si>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</si>
  <si>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</si>
  <si>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</si>
  <si>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</si>
  <si>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</si>
  <si>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</si>
  <si>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</si>
  <si>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</si>
  <si>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</si>
  <si>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</si>
  <si>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</si>
  <si>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</si>
  <si>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</si>
  <si>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</si>
  <si>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</si>
  <si>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</si>
  <si>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</si>
  <si>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</si>
  <si>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</si>
  <si>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</si>
  <si>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</si>
  <si>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</si>
  <si>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</si>
  <si>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</si>
  <si>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</si>
  <si>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</si>
  <si>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</si>
  <si>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</si>
  <si>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</si>
  <si>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</si>
  <si>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</si>
  <si>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</si>
  <si>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</si>
  <si>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</si>
  <si>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</si>
  <si>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</si>
  <si>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</si>
  <si>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</si>
  <si>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</si>
  <si>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</si>
  <si>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</si>
  <si>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</si>
  <si>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</si>
  <si>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</si>
  <si>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</si>
  <si>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</si>
  <si>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</si>
  <si>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</si>
  <si>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</si>
  <si>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</si>
  <si>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</si>
  <si>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</si>
  <si>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</si>
  <si>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</si>
  <si>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</si>
  <si>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</si>
  <si>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</si>
  <si>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</si>
  <si>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</si>
  <si>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</si>
  <si>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</si>
  <si>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</si>
  <si>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</si>
  <si>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</si>
  <si>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</si>
  <si>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</si>
  <si>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</si>
  <si>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</si>
  <si>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</si>
  <si>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</si>
  <si>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</si>
  <si>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</si>
  <si>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</si>
  <si>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</si>
  <si>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</si>
  <si>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</si>
  <si>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</si>
  <si>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</si>
  <si>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</si>
  <si>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</si>
  <si>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</si>
  <si>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</si>
  <si>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</si>
  <si>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</si>
  <si>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</si>
  <si>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</si>
  <si>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</si>
  <si>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</si>
  <si>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</si>
  <si>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</si>
  <si>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</si>
  <si>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</si>
  <si>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</si>
  <si>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</si>
  <si>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</si>
  <si>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</si>
  <si>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</si>
  <si>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</si>
  <si>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</si>
  <si>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</si>
  <si>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</si>
  <si>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</si>
  <si>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</si>
  <si>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</si>
  <si>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</si>
  <si>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</si>
  <si>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</si>
  <si>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</si>
  <si>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</si>
  <si>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</si>
  <si>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</si>
  <si>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</si>
  <si>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</si>
  <si>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</si>
  <si>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</si>
  <si>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</si>
  <si>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</si>
  <si>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</si>
  <si>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</si>
  <si>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</si>
  <si>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</si>
  <si>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</si>
  <si>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</si>
  <si>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</si>
  <si>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</si>
  <si>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</si>
  <si>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</si>
  <si>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</si>
  <si>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</si>
  <si>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</si>
  <si>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</si>
  <si>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</si>
  <si>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</si>
  <si>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</si>
  <si>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</si>
  <si>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</si>
  <si>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</si>
  <si>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</si>
  <si>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</si>
  <si>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</si>
  <si>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</si>
  <si>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</si>
  <si>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</si>
  <si>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</si>
  <si>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</si>
  <si>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</si>
  <si>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</si>
  <si>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</si>
  <si>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</si>
  <si>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</si>
  <si>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</si>
  <si>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</si>
  <si>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</si>
  <si>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</si>
  <si>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</si>
  <si>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</si>
  <si>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</si>
  <si>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</si>
  <si>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</si>
  <si>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</si>
  <si>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</si>
  <si>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</si>
  <si>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</si>
  <si>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</si>
  <si>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</si>
  <si>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</si>
  <si>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</si>
  <si>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</si>
  <si>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</si>
  <si>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</si>
  <si>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</si>
  <si>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</si>
  <si>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</si>
  <si>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</si>
  <si>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</si>
  <si>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</si>
  <si>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</si>
  <si>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</si>
  <si>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</si>
  <si>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</si>
  <si>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</si>
  <si>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</si>
  <si>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</si>
  <si>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</si>
  <si>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</si>
  <si>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</si>
  <si>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</si>
  <si>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</si>
  <si>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</si>
  <si>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</si>
  <si>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</si>
  <si>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</si>
  <si>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</si>
  <si>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</si>
  <si>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</si>
  <si>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</si>
  <si>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</si>
  <si>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</si>
  <si>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</si>
  <si>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</si>
  <si>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</si>
  <si>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</si>
  <si>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</si>
  <si>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</si>
  <si>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</si>
  <si>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</si>
  <si>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</si>
  <si>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</si>
  <si>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</si>
  <si>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</si>
  <si>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</si>
  <si>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</si>
  <si>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</si>
  <si>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</si>
  <si>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</si>
  <si>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</si>
  <si>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</si>
  <si>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</si>
  <si>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</si>
  <si>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</si>
  <si>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</si>
  <si>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</si>
  <si>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</si>
  <si>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</si>
  <si>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</si>
  <si>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</si>
  <si>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</si>
  <si>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</si>
  <si>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</si>
  <si>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</si>
  <si>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</si>
  <si>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</si>
  <si>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</si>
  <si>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</si>
  <si>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</si>
  <si>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</si>
  <si>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</si>
  <si>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</si>
  <si>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</si>
  <si>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</si>
  <si>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</si>
  <si>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</si>
  <si>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</si>
  <si>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</si>
  <si>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</si>
  <si>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</si>
  <si>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</si>
  <si>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</si>
  <si>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</si>
  <si>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</si>
  <si>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</si>
  <si>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</si>
  <si>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</si>
  <si>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</si>
  <si>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</si>
  <si>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</si>
  <si>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</si>
  <si>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</si>
  <si>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</si>
  <si>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</si>
  <si>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</si>
  <si>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</si>
  <si>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</si>
  <si>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</si>
  <si>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</si>
  <si>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</si>
  <si>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</si>
  <si>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</si>
  <si>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</si>
  <si>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</si>
  <si>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</si>
  <si>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</si>
  <si>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</si>
  <si>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</si>
  <si>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</si>
  <si>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</si>
  <si>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</si>
  <si>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</si>
  <si>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</si>
  <si>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</si>
  <si>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</si>
  <si>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</si>
  <si>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</si>
  <si>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</si>
  <si>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</si>
  <si>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</si>
  <si>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</si>
  <si>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</si>
  <si>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</si>
  <si>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</si>
  <si>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</si>
  <si>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</si>
  <si>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</si>
  <si>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</si>
  <si>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</si>
  <si>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</si>
  <si>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</si>
  <si>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</si>
  <si>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</si>
  <si>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</si>
  <si>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</si>
  <si>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</si>
  <si>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</si>
  <si>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</si>
  <si>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</si>
  <si>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</si>
  <si>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</si>
  <si>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</si>
  <si>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</si>
  <si>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</si>
  <si>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</si>
  <si>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</si>
  <si>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</si>
  <si>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</si>
  <si>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</si>
  <si>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</si>
  <si>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</si>
  <si>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</si>
  <si>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</si>
  <si>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</si>
  <si>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</si>
  <si>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</si>
  <si>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</si>
  <si>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</si>
  <si>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</si>
  <si>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</si>
  <si>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</si>
  <si>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</si>
  <si>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</si>
  <si>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</si>
  <si>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</si>
  <si>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</si>
  <si>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</si>
  <si>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</si>
  <si>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</si>
  <si>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</si>
  <si>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</si>
  <si>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</si>
  <si>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</si>
  <si>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</si>
  <si>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</si>
  <si>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</si>
  <si>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</si>
  <si>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</si>
  <si>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</si>
  <si>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</si>
  <si>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</si>
  <si>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</si>
  <si>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</si>
  <si>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</si>
  <si>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</si>
  <si>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</si>
  <si>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</si>
  <si>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</si>
  <si>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</si>
  <si>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</si>
  <si>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</si>
  <si>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</si>
  <si>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</si>
  <si>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</si>
  <si>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</si>
  <si>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</si>
  <si>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</si>
  <si>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</si>
  <si>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</si>
  <si>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</si>
  <si>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</si>
  <si>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</si>
  <si>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</si>
  <si>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</si>
  <si>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</si>
  <si>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</si>
  <si>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</si>
  <si>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</si>
  <si>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</si>
  <si>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</si>
  <si>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</si>
  <si>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</si>
  <si>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</si>
  <si>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</si>
  <si>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</si>
  <si>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</si>
  <si>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</si>
  <si>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</si>
  <si>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</si>
  <si>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</si>
  <si>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</si>
  <si>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</si>
  <si>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</si>
  <si>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</si>
  <si>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</si>
  <si>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</si>
  <si>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</si>
  <si>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</si>
  <si>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</si>
  <si>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</si>
  <si>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</si>
  <si>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</si>
  <si>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</si>
  <si>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</si>
  <si>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</si>
  <si>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</si>
  <si>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</si>
  <si>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</si>
  <si>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</si>
  <si>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</si>
  <si>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</si>
  <si>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</si>
  <si>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</si>
  <si>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</si>
  <si>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</si>
  <si>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</si>
  <si>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</si>
  <si>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</si>
  <si>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</si>
  <si>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</si>
  <si>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</si>
  <si>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</si>
  <si>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</si>
  <si>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</si>
  <si>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</si>
  <si>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</si>
  <si>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</si>
  <si>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</si>
  <si>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</si>
  <si>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</si>
  <si>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</si>
  <si>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</si>
  <si>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</si>
  <si>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</si>
  <si>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</si>
  <si>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</si>
  <si>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</si>
  <si>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</si>
  <si>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</si>
  <si>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</si>
  <si>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</si>
  <si>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</si>
  <si>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</si>
  <si>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</si>
  <si>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</si>
  <si>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</si>
  <si>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</si>
  <si>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</si>
  <si>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</si>
  <si>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</si>
  <si>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</si>
  <si>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</si>
  <si>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</si>
  <si>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</si>
  <si>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</si>
  <si>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</si>
  <si>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</si>
  <si>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</si>
  <si>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</si>
  <si>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</si>
  <si>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</si>
  <si>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</si>
  <si>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</si>
  <si>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</si>
  <si>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</si>
  <si>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</si>
  <si>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</si>
  <si>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</si>
  <si>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</si>
  <si>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</si>
  <si>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</si>
  <si>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</si>
  <si>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</si>
  <si>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</si>
  <si>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</si>
  <si>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</si>
  <si>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</si>
  <si>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</si>
  <si>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</si>
  <si>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</si>
  <si>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</si>
  <si>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</si>
  <si>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</si>
  <si>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</si>
  <si>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</si>
  <si>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</si>
  <si>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</si>
  <si>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</si>
  <si>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</si>
  <si>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</si>
  <si>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</si>
  <si>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</si>
  <si>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</si>
  <si>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</si>
  <si>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</si>
  <si>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</si>
  <si>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</si>
  <si>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</si>
  <si>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</si>
  <si>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</si>
  <si>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</si>
  <si>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</si>
  <si>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</si>
  <si>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</si>
  <si>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</si>
  <si>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</si>
  <si>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</si>
  <si>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</si>
  <si>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</si>
  <si>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</si>
  <si>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</si>
  <si>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</si>
  <si>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</si>
  <si>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</si>
  <si>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</si>
  <si>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</si>
  <si>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</si>
  <si>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</si>
  <si>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</si>
  <si>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</si>
  <si>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</si>
  <si>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</si>
  <si>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</si>
  <si>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</si>
  <si>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</si>
  <si>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</si>
  <si>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</si>
  <si>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</si>
  <si>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</si>
  <si>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</si>
  <si>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</si>
  <si>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</si>
  <si>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</si>
  <si>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</si>
  <si>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</si>
  <si>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</si>
  <si>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</si>
  <si>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</si>
  <si>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</si>
  <si>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</si>
  <si>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</si>
  <si>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</si>
  <si>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</si>
  <si>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</si>
  <si>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</si>
  <si>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</si>
  <si>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</si>
  <si>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</si>
  <si>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</si>
  <si>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</si>
  <si>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</si>
  <si>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</si>
  <si>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</si>
  <si>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</si>
  <si>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</si>
  <si>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</si>
  <si>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</si>
  <si>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</si>
  <si>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</si>
  <si>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</si>
  <si>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</si>
  <si>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</si>
  <si>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</si>
  <si>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</si>
  <si>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</si>
  <si>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</si>
  <si>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</si>
  <si>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</si>
  <si>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</si>
  <si>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</si>
  <si>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</si>
  <si>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</si>
  <si>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</si>
  <si>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</si>
  <si>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</si>
  <si>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</si>
  <si>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</si>
  <si>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</si>
  <si>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</si>
  <si>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</si>
  <si>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</si>
  <si>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</si>
  <si>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</si>
  <si>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</si>
  <si>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</si>
  <si>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</si>
  <si>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</si>
  <si>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</si>
  <si>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</si>
  <si>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</si>
  <si>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</si>
  <si>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</si>
  <si>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</si>
  <si>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</si>
  <si>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</si>
  <si>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</si>
  <si>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</si>
  <si>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</si>
  <si>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</si>
  <si>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</si>
  <si>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</si>
  <si>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</si>
  <si>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</si>
  <si>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</si>
  <si>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</si>
  <si>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</si>
  <si>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</si>
  <si>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</si>
  <si>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</si>
  <si>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</si>
  <si>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</si>
  <si>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</si>
  <si>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</si>
  <si>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</si>
  <si>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</si>
  <si>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</si>
  <si>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</si>
  <si>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</si>
  <si>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</si>
  <si>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</si>
  <si>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</si>
  <si>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</si>
  <si>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</si>
  <si>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</si>
  <si>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</si>
  <si>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</si>
  <si>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</si>
  <si>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</si>
  <si>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</si>
  <si>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</si>
  <si>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</si>
  <si>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</si>
  <si>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</si>
  <si>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</si>
  <si>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</si>
  <si>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</si>
  <si>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</si>
  <si>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</si>
  <si>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</si>
  <si>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</si>
  <si>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</si>
  <si>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</si>
  <si>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</si>
  <si>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</si>
  <si>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</si>
  <si>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</si>
  <si>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</si>
  <si>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</si>
  <si>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</si>
  <si>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</si>
  <si>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</si>
  <si>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</si>
  <si>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</si>
  <si>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</si>
  <si>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</si>
  <si>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</si>
  <si>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</si>
  <si>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</si>
  <si>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</si>
  <si>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</si>
  <si>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</si>
  <si>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</si>
  <si>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</si>
  <si>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</si>
  <si>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</si>
  <si>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</si>
  <si>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</si>
  <si>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</si>
  <si>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</si>
  <si>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</si>
  <si>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</si>
  <si>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</si>
  <si>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</si>
  <si>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</si>
  <si>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</si>
  <si>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</si>
  <si>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</si>
  <si>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</si>
  <si>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</si>
  <si>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</si>
  <si>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</si>
  <si>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</si>
  <si>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</si>
  <si>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</si>
  <si>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</si>
  <si>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</si>
  <si>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</si>
  <si>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</si>
  <si>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</si>
  <si>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</si>
  <si>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</si>
  <si>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</si>
  <si>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</si>
  <si>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</si>
  <si>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</si>
  <si>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</si>
  <si>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</si>
  <si>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</si>
  <si>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</si>
  <si>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</si>
  <si>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</si>
  <si>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</si>
  <si>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</si>
  <si>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</si>
  <si>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</si>
  <si>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</si>
  <si>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</si>
  <si>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</si>
  <si>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</si>
  <si>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</si>
  <si>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</si>
  <si>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</si>
  <si>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</si>
  <si>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</si>
  <si>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</si>
  <si>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</si>
  <si>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</si>
  <si>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</si>
  <si>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</si>
  <si>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</si>
  <si>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</si>
  <si>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</si>
  <si>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</si>
  <si>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</si>
  <si>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</si>
  <si>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</si>
  <si>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</si>
  <si>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</si>
  <si>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</si>
  <si>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</si>
  <si>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</si>
  <si>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</si>
  <si>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</si>
  <si>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</si>
  <si>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</si>
  <si>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</si>
  <si>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</si>
  <si>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</si>
  <si>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</si>
  <si>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</si>
  <si>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</si>
  <si>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</si>
  <si>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</si>
  <si>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</si>
  <si>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</si>
  <si>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</si>
  <si>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</si>
  <si>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</si>
  <si>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</si>
  <si>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</si>
  <si>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</si>
  <si>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</si>
  <si>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</si>
  <si>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</si>
  <si>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</si>
  <si>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</si>
  <si>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</si>
  <si>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</si>
  <si>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</si>
  <si>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</si>
  <si>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</si>
  <si>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</si>
  <si>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</si>
  <si>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</si>
  <si>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</si>
  <si>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</si>
  <si>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</si>
  <si>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</si>
  <si>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</si>
  <si>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</si>
  <si>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</si>
  <si>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</si>
  <si>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</si>
  <si>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</si>
  <si>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</si>
  <si>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</si>
  <si>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</si>
  <si>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</si>
  <si>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</si>
  <si>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</si>
  <si>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</si>
  <si>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</si>
  <si>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</si>
  <si>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</si>
  <si>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</si>
  <si>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</si>
  <si>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</si>
  <si>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</si>
  <si>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</si>
  <si>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</si>
  <si>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</si>
  <si>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</si>
  <si>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</si>
  <si>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</si>
  <si>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</si>
  <si>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</si>
  <si>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</si>
  <si>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</si>
  <si>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</si>
  <si>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</si>
  <si>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</si>
  <si>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</si>
  <si>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</si>
  <si>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</si>
  <si>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</si>
  <si>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</si>
  <si>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</si>
  <si>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</si>
  <si>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</si>
  <si>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</si>
  <si>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</si>
  <si>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</si>
  <si>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</si>
  <si>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</si>
  <si>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</si>
  <si>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</si>
  <si>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</si>
  <si>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</si>
  <si>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</si>
  <si>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</si>
  <si>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</si>
  <si>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</si>
  <si>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</si>
  <si>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</si>
  <si>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</si>
  <si>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</si>
  <si>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</si>
  <si>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</si>
  <si>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</si>
  <si>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</si>
  <si>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</si>
  <si>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</si>
  <si>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</si>
  <si>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</si>
  <si>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</si>
  <si>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</si>
  <si>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</si>
  <si>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</si>
  <si>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</si>
  <si>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</si>
  <si>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</si>
  <si>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</si>
  <si>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</si>
  <si>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</si>
  <si>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</si>
  <si>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</si>
  <si>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</si>
  <si>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</si>
  <si>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</si>
  <si>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</si>
  <si>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</si>
  <si>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</si>
  <si>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</si>
  <si>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</si>
  <si>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</si>
  <si>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</si>
  <si>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</si>
  <si>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</si>
  <si>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</si>
  <si>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</si>
  <si>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</si>
  <si>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</si>
  <si>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</si>
  <si>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</si>
  <si>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</si>
  <si>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</si>
  <si>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</si>
  <si>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</si>
  <si>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</si>
  <si>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</si>
  <si>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</si>
  <si>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</si>
  <si>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</si>
  <si>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</si>
  <si>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</si>
  <si>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</si>
  <si>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</si>
  <si>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</si>
  <si>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</si>
  <si>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</si>
  <si>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</si>
  <si>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</si>
  <si>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</si>
  <si>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</si>
  <si>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</si>
  <si>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</si>
  <si>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</si>
  <si>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</si>
  <si>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</si>
  <si>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</si>
  <si>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</si>
  <si>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</si>
  <si>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</si>
  <si>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</si>
  <si>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</si>
  <si>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</si>
  <si>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</si>
  <si>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</si>
  <si>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</si>
  <si>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</si>
  <si>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</si>
  <si>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</si>
  <si>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</si>
  <si>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</si>
  <si>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</si>
  <si>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</si>
  <si>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</si>
  <si>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</si>
  <si>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</si>
  <si>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</si>
  <si>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</si>
  <si>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</si>
  <si>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</si>
  <si>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</si>
  <si>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</si>
  <si>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</si>
  <si>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</si>
  <si>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</si>
  <si>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</si>
  <si>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</si>
  <si>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</si>
  <si>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</si>
  <si>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</si>
  <si>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</si>
  <si>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</si>
  <si>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</si>
  <si>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</si>
  <si>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</si>
  <si>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</si>
  <si>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</si>
  <si>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</si>
  <si>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</si>
  <si>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</si>
  <si>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</si>
  <si>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</si>
  <si>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</si>
  <si>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</si>
  <si>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</si>
  <si>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</si>
  <si>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</si>
  <si>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</si>
  <si>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</si>
  <si>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</si>
  <si>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</si>
  <si>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</si>
  <si>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</si>
  <si>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</si>
  <si>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</si>
  <si>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</si>
  <si>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</si>
  <si>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</si>
  <si>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</si>
  <si>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</si>
  <si>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</si>
  <si>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</si>
  <si>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</si>
  <si>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</si>
  <si>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</si>
  <si>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</si>
  <si>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</si>
  <si>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</si>
  <si>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</si>
  <si>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</si>
  <si>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</si>
  <si>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</si>
  <si>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</si>
  <si>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</si>
  <si>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</si>
  <si>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</si>
  <si>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</si>
  <si>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</si>
  <si>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</si>
  <si>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</si>
  <si>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</si>
  <si>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</si>
  <si>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</si>
  <si>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</si>
  <si>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</si>
  <si>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</si>
  <si>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</si>
  <si>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</si>
  <si>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</si>
  <si>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</si>
  <si>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</si>
  <si>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</si>
  <si>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</si>
  <si>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</si>
  <si>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</si>
  <si>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</si>
  <si>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</si>
  <si>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</si>
  <si>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</si>
  <si>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</si>
  <si>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</si>
  <si>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</si>
  <si>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</si>
  <si>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</si>
  <si>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</si>
  <si>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</si>
  <si>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</si>
  <si>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</si>
  <si>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</si>
  <si>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</si>
  <si>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</si>
  <si>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</si>
  <si>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</si>
  <si>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</si>
  <si>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</si>
  <si>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</si>
  <si>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</si>
  <si>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</si>
  <si>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</si>
  <si>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</si>
  <si>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</si>
  <si>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</si>
  <si>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</si>
  <si>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</si>
  <si>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</si>
  <si>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</si>
  <si>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</si>
  <si>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</si>
  <si>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</si>
  <si>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</si>
  <si>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</si>
  <si>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</si>
  <si>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</si>
  <si>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</si>
  <si>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</si>
  <si>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</si>
  <si>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</si>
  <si>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</si>
  <si>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</si>
  <si>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</si>
  <si>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</si>
  <si>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</si>
  <si>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</si>
  <si>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</si>
  <si>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</si>
  <si>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</si>
  <si>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</si>
  <si>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</si>
  <si>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</si>
  <si>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</si>
  <si>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</si>
  <si>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</si>
  <si>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</si>
  <si>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</si>
  <si>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</si>
  <si>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</si>
  <si>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</si>
  <si>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</si>
  <si>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</si>
  <si>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</si>
  <si>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</si>
  <si>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</si>
  <si>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</si>
  <si>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</si>
  <si>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</si>
  <si>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</si>
  <si>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</si>
  <si>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</si>
  <si>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</si>
  <si>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</si>
  <si>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</si>
  <si>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</si>
  <si>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</si>
  <si>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</si>
  <si>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</si>
  <si>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</si>
  <si>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</si>
  <si>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</si>
  <si>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</si>
  <si>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</si>
  <si>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</si>
  <si>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</si>
  <si>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</si>
  <si>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</si>
  <si>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</si>
  <si>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</si>
  <si>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</si>
  <si>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</si>
  <si>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</si>
  <si>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</si>
  <si>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</si>
  <si>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</si>
  <si>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</si>
  <si>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</si>
  <si>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</si>
  <si>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</si>
  <si>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</si>
  <si>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</si>
  <si>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</si>
  <si>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</si>
  <si>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</si>
  <si>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</si>
  <si>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</si>
  <si>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</si>
  <si>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</si>
  <si>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</si>
  <si>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</si>
  <si>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</si>
  <si>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</si>
  <si>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</si>
  <si>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</si>
  <si>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</si>
  <si>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</si>
  <si>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</si>
  <si>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</si>
  <si>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</si>
  <si>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</si>
  <si>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</si>
  <si>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</si>
  <si>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</si>
  <si>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</si>
  <si>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</si>
  <si>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</si>
  <si>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</si>
  <si>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</si>
  <si>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</si>
  <si>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</si>
  <si>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</si>
  <si>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</si>
  <si>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</si>
  <si>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</si>
  <si>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</si>
  <si>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</si>
  <si>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</si>
  <si>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</si>
  <si>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</si>
  <si>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</si>
  <si>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</si>
  <si>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</si>
  <si>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</si>
  <si>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</si>
  <si>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</si>
  <si>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</si>
  <si>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</si>
  <si>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</si>
  <si>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</si>
  <si>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</si>
  <si>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</si>
  <si>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</si>
  <si>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</si>
  <si>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</si>
  <si>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</si>
  <si>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</si>
  <si>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</si>
  <si>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</si>
  <si>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</si>
  <si>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</si>
  <si>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</si>
  <si>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</si>
  <si>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</si>
  <si>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</si>
  <si>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</si>
  <si>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</si>
  <si>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</si>
  <si>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</si>
  <si>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</si>
  <si>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</si>
  <si>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</si>
  <si>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</si>
  <si>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</si>
  <si>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</si>
  <si>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</si>
  <si>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</si>
  <si>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</si>
  <si>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</si>
  <si>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</si>
  <si>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</si>
  <si>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</si>
  <si>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</si>
  <si>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</si>
  <si>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</si>
  <si>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</si>
  <si>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</si>
  <si>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</si>
  <si>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</si>
  <si>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</si>
  <si>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</si>
  <si>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</si>
  <si>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</si>
  <si>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</si>
  <si>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</si>
  <si>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</si>
  <si>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</si>
  <si>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</si>
  <si>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</si>
  <si>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</si>
  <si>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</si>
  <si>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</si>
  <si>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</si>
  <si>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</si>
  <si>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</si>
  <si>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</si>
  <si>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</si>
  <si>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</si>
  <si>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</si>
  <si>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</si>
  <si>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</si>
  <si>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</si>
  <si>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</si>
  <si>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</si>
  <si>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</si>
  <si>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</si>
  <si>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</si>
  <si>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</si>
  <si>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</si>
  <si>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</si>
  <si>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</si>
  <si>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</si>
  <si>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</si>
  <si>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</si>
  <si>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</si>
  <si>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</si>
  <si>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</si>
  <si>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</si>
  <si>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</si>
  <si>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</si>
  <si>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</si>
  <si>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</si>
  <si>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</si>
  <si>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</si>
  <si>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</si>
  <si>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</si>
  <si>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</si>
  <si>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</si>
  <si>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</si>
  <si>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</si>
  <si>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</si>
  <si>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</si>
  <si>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</si>
  <si>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</si>
  <si>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</si>
  <si>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</si>
  <si>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</si>
  <si>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</si>
  <si>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</si>
  <si>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</si>
  <si>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</si>
  <si>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</si>
  <si>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</si>
  <si>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</si>
  <si>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</si>
  <si>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</si>
  <si>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</si>
  <si>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</si>
  <si>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</si>
  <si>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</si>
  <si>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</si>
  <si>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</si>
  <si>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</si>
  <si>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</si>
  <si>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</si>
  <si>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</si>
  <si>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</si>
  <si>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</si>
  <si>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</si>
  <si>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</si>
  <si>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</si>
  <si>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</si>
  <si>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</si>
  <si>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</si>
  <si>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</si>
  <si>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</si>
  <si>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</si>
  <si>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</si>
  <si>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</si>
  <si>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</si>
  <si>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</si>
  <si>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</si>
  <si>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</si>
  <si>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</si>
  <si>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</si>
  <si>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</si>
  <si>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</si>
  <si>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</si>
  <si>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</si>
  <si>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</si>
  <si>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</si>
  <si>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</si>
  <si>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</si>
  <si>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</si>
  <si>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</si>
  <si>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</si>
  <si>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</si>
  <si>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</si>
  <si>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</si>
  <si>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</si>
  <si>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</si>
  <si>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</si>
  <si>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</si>
  <si>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</si>
  <si>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</si>
  <si>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</si>
  <si>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</si>
  <si>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</si>
  <si>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</si>
  <si>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</si>
  <si>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</si>
  <si>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</si>
  <si>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</si>
  <si>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</si>
  <si>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</si>
  <si>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</si>
  <si>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</si>
  <si>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</si>
  <si>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</si>
  <si>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</si>
  <si>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</si>
  <si>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</si>
  <si>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</si>
  <si>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</si>
  <si>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</si>
  <si>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</si>
  <si>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</si>
  <si>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</si>
  <si>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</si>
  <si>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</si>
  <si>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</si>
  <si>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</si>
  <si>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</si>
  <si>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</si>
  <si>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</si>
  <si>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</si>
  <si>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</si>
  <si>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</si>
  <si>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</si>
  <si>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</si>
  <si>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</si>
  <si>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</si>
  <si>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</si>
  <si>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</si>
  <si>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</si>
  <si>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</si>
  <si>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</si>
  <si>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</si>
  <si>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</si>
  <si>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</si>
  <si>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</si>
  <si>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</si>
  <si>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</si>
  <si>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</si>
  <si>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</si>
  <si>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</si>
  <si>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</si>
  <si>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</si>
  <si>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</si>
  <si>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</si>
  <si>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</si>
  <si>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</si>
  <si>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</si>
  <si>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</si>
  <si>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</si>
  <si>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</si>
  <si>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</si>
  <si>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</si>
  <si>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</si>
  <si>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</si>
  <si>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</si>
  <si>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</si>
  <si>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</si>
  <si>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</si>
  <si>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</si>
  <si>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</si>
  <si>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</si>
  <si>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</si>
  <si>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</si>
  <si>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</si>
  <si>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</si>
  <si>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</si>
  <si>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</si>
  <si>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</si>
  <si>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</si>
  <si>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</si>
  <si>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</si>
  <si>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</si>
  <si>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</si>
  <si>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</si>
  <si>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</si>
  <si>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</si>
  <si>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</si>
  <si>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</si>
  <si>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</si>
  <si>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</si>
  <si>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</si>
  <si>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</si>
  <si>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</si>
  <si>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</si>
  <si>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</si>
  <si>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</si>
  <si>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</si>
  <si>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</si>
  <si>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</si>
  <si>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</si>
  <si>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</si>
  <si>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</si>
  <si>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</si>
  <si>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</si>
  <si>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</si>
  <si>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</si>
  <si>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</si>
  <si>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</si>
  <si>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</si>
  <si>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</si>
  <si>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</si>
  <si>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</si>
  <si>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</si>
  <si>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</si>
  <si>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</si>
  <si>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</si>
  <si>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</si>
  <si>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</si>
  <si>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</si>
  <si>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</si>
  <si>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</si>
  <si>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</si>
  <si>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</si>
  <si>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</si>
  <si>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</si>
  <si>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</si>
  <si>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</si>
  <si>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</si>
  <si>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</si>
  <si>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</si>
  <si>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</si>
  <si>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</si>
  <si>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</si>
  <si>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</si>
  <si>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</si>
  <si>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</si>
  <si>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</si>
  <si>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</si>
  <si>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</si>
  <si>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</si>
  <si>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</si>
  <si>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</si>
  <si>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</si>
  <si>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</si>
  <si>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</si>
  <si>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</si>
  <si>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</si>
  <si>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</si>
  <si>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</si>
  <si>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</si>
  <si>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</si>
  <si>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</si>
  <si>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</si>
  <si>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</si>
  <si>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</si>
  <si>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</si>
  <si>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</si>
  <si>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</si>
  <si>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</si>
  <si>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</si>
  <si>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</si>
  <si>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</si>
  <si>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</si>
  <si>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</si>
  <si>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</si>
  <si>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</si>
  <si>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</si>
  <si>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</si>
  <si>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</si>
  <si>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</si>
  <si>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</si>
  <si>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</si>
  <si>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</si>
  <si>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</si>
  <si>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</si>
  <si>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</si>
  <si>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</si>
  <si>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</si>
  <si>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</si>
  <si>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</si>
  <si>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</si>
  <si>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</si>
  <si>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</si>
  <si>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</si>
  <si>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</si>
  <si>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</si>
  <si>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</si>
  <si>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</si>
  <si>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</si>
  <si>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</si>
  <si>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</si>
  <si>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</si>
  <si>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</si>
  <si>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</si>
  <si>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</si>
  <si>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</si>
  <si>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</si>
  <si>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</si>
  <si>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</si>
  <si>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</si>
  <si>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</si>
  <si>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</si>
  <si>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</si>
  <si>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</si>
  <si>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</si>
  <si>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</si>
  <si>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</si>
  <si>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</si>
  <si>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</si>
  <si>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</si>
  <si>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</si>
  <si>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</si>
  <si>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</si>
  <si>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</si>
  <si>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</si>
  <si>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</si>
  <si>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</si>
  <si>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</si>
  <si>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</si>
  <si>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</si>
  <si>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</si>
  <si>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</si>
  <si>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</si>
  <si>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</si>
  <si>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</si>
  <si>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</si>
  <si>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</si>
  <si>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</si>
  <si>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</si>
  <si>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</si>
  <si>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</si>
  <si>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</si>
  <si>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</si>
  <si>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</si>
  <si>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</si>
  <si>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</si>
  <si>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</si>
  <si>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</si>
  <si>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</si>
  <si>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</si>
  <si>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</si>
  <si>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</si>
  <si>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</si>
  <si>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</si>
  <si>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</si>
  <si>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</si>
  <si>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</si>
  <si>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</si>
  <si>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</si>
  <si>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</si>
  <si>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</si>
  <si>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</si>
  <si>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</si>
  <si>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</si>
  <si>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</si>
  <si>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</si>
  <si>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</si>
  <si>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</si>
  <si>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</si>
  <si>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</si>
  <si>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</si>
  <si>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</si>
  <si>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</si>
  <si>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</si>
  <si>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</si>
  <si>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</si>
  <si>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</si>
  <si>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</si>
  <si>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</si>
  <si>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</si>
  <si>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</si>
  <si>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</si>
  <si>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</si>
  <si>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</si>
  <si>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</si>
  <si>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</si>
  <si>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</si>
  <si>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</si>
  <si>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</si>
  <si>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</si>
  <si>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</si>
  <si>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</si>
  <si>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</si>
  <si>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</si>
  <si>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</si>
  <si>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</si>
  <si>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</si>
  <si>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</si>
  <si>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</si>
  <si>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</si>
  <si>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</si>
  <si>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</si>
  <si>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</si>
  <si>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</si>
  <si>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</si>
  <si>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</si>
  <si>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</si>
  <si>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</si>
  <si>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</si>
  <si>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</si>
  <si>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</si>
  <si>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</si>
  <si>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</si>
  <si>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</si>
  <si>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</si>
  <si>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</si>
  <si>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</si>
  <si>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</si>
  <si>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</si>
  <si>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</si>
  <si>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</si>
  <si>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</si>
  <si>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</si>
  <si>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</si>
  <si>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</si>
  <si>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</si>
  <si>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</si>
  <si>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</si>
  <si>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</si>
  <si>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</si>
  <si>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</si>
  <si>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</si>
  <si>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</si>
  <si>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</si>
  <si>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</si>
  <si>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</si>
  <si>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</si>
  <si>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</si>
  <si>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</si>
  <si>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</si>
  <si>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</si>
  <si>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</si>
  <si>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</si>
  <si>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</si>
  <si>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</si>
  <si>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</si>
  <si>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</si>
  <si>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</si>
  <si>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</si>
  <si>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</si>
  <si>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</si>
  <si>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</si>
  <si>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</si>
  <si>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</si>
  <si>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</si>
  <si>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</si>
  <si>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</si>
  <si>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</si>
  <si>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</si>
  <si>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</si>
  <si>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</si>
  <si>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</si>
  <si>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</si>
  <si>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</si>
  <si>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</si>
  <si>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</si>
  <si>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</si>
  <si>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</si>
  <si>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</si>
  <si>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</si>
  <si>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</si>
  <si>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</si>
  <si>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</si>
  <si>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</si>
  <si>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</si>
  <si>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</si>
  <si>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</si>
  <si>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</si>
  <si>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</si>
  <si>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</si>
  <si>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</si>
  <si>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</si>
  <si>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</si>
  <si>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</si>
  <si>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</si>
  <si>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</si>
  <si>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</si>
  <si>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</si>
  <si>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</si>
  <si>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</si>
  <si>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</si>
  <si>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</si>
  <si>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</si>
  <si>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</si>
  <si>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</si>
  <si>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</si>
  <si>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</si>
  <si>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</si>
  <si>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</si>
  <si>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</si>
  <si>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</si>
  <si>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</si>
  <si>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</si>
  <si>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</si>
  <si>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</si>
  <si>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</si>
  <si>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</si>
  <si>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</si>
  <si>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</si>
  <si>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</si>
  <si>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</si>
  <si>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</si>
  <si>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</si>
  <si>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</si>
  <si>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</si>
  <si>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</si>
  <si>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</si>
  <si>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</si>
  <si>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</si>
  <si>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</si>
  <si>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</si>
  <si>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</si>
  <si>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</si>
  <si>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</si>
  <si>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</si>
  <si>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</si>
  <si>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</si>
  <si>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</si>
  <si>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</si>
  <si>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</si>
  <si>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</si>
  <si>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</si>
  <si>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</si>
  <si>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</si>
  <si>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</si>
  <si>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</si>
  <si>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</si>
  <si>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</si>
  <si>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</si>
  <si>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</si>
  <si>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</si>
  <si>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</si>
  <si>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</si>
  <si>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</si>
  <si>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</si>
  <si>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</si>
  <si>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</si>
  <si>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</si>
  <si>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</si>
  <si>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</si>
  <si>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</si>
  <si>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</si>
  <si>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</si>
  <si>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</si>
  <si>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</si>
  <si>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</si>
  <si>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</si>
  <si>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</si>
  <si>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</si>
  <si>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</si>
  <si>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</si>
  <si>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</si>
  <si>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</si>
  <si>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</si>
  <si>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</si>
  <si>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</si>
  <si>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</si>
  <si>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</si>
  <si>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</si>
  <si>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</si>
  <si>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</si>
  <si>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</si>
  <si>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</si>
  <si>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</si>
  <si>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</si>
  <si>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</si>
  <si>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</si>
  <si>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</si>
  <si>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</si>
  <si>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</si>
  <si>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</si>
  <si>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</si>
  <si>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</si>
  <si>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</si>
  <si>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</si>
  <si>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</si>
  <si>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</si>
  <si>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</si>
  <si>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</si>
  <si>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</si>
  <si>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</si>
  <si>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</si>
  <si>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</si>
  <si>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</si>
  <si>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</si>
  <si>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</si>
  <si>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</si>
  <si>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</si>
  <si>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</si>
  <si>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</si>
  <si>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</si>
  <si>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</si>
  <si>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</si>
  <si>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</si>
  <si>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</si>
  <si>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</si>
  <si>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</si>
  <si>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</si>
  <si>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</si>
  <si>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</si>
  <si>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</si>
  <si>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</si>
  <si>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</si>
  <si>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</si>
  <si>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</si>
  <si>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</si>
  <si>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</si>
  <si>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</si>
  <si>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</si>
  <si>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</si>
  <si>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</si>
  <si>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</si>
  <si>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</si>
  <si>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</si>
  <si>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</si>
  <si>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</si>
  <si>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</si>
  <si>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</si>
  <si>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</si>
  <si>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</si>
  <si>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</si>
  <si>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</si>
  <si>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</si>
  <si>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</si>
  <si>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</si>
  <si>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</si>
  <si>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</si>
  <si>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</si>
  <si>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</si>
  <si>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</si>
  <si>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</si>
  <si>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</si>
  <si>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</si>
  <si>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</si>
  <si>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</si>
  <si>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</si>
  <si>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</si>
  <si>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</si>
  <si>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</si>
  <si>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</si>
  <si>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</si>
  <si>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</si>
  <si>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</si>
  <si>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</si>
  <si>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</si>
  <si>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</si>
  <si>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</si>
  <si>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</si>
  <si>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</si>
  <si>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</si>
  <si>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</si>
  <si>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</si>
  <si>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</si>
  <si>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</si>
  <si>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</si>
  <si>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</si>
  <si>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</si>
  <si>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</si>
  <si>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</si>
  <si>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</si>
  <si>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</si>
  <si>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</si>
  <si>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</si>
  <si>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</si>
  <si>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</si>
  <si>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</si>
  <si>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</si>
  <si>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</si>
  <si>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</si>
  <si>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</si>
  <si>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</si>
  <si>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</si>
  <si>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</si>
  <si>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</si>
  <si>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</si>
  <si>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</si>
  <si>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</si>
  <si>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</si>
  <si>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</si>
  <si>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</si>
  <si>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</si>
  <si>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</si>
  <si>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</si>
  <si>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</si>
  <si>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</si>
  <si>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</si>
  <si>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</si>
  <si>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</si>
  <si>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</si>
  <si>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</si>
  <si>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</si>
  <si>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</si>
  <si>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</si>
  <si>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</si>
  <si>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</si>
  <si>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</si>
  <si>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</si>
  <si>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</si>
  <si>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</si>
  <si>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</si>
  <si>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</si>
  <si>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</si>
  <si>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</si>
  <si>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</si>
  <si>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</si>
  <si>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</si>
  <si>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</si>
  <si>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</si>
  <si>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</si>
  <si>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</si>
  <si>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</si>
  <si>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</si>
  <si>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</si>
  <si>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</si>
  <si>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</si>
  <si>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</si>
  <si>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</si>
  <si>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</si>
  <si>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</si>
  <si>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</si>
  <si>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</si>
  <si>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</si>
  <si>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</si>
  <si>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</si>
  <si>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</si>
  <si>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</si>
  <si>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</si>
  <si>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</si>
  <si>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</si>
  <si>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</si>
  <si>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</si>
  <si>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</si>
  <si>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</si>
  <si>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</si>
  <si>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</si>
  <si>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</si>
  <si>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</si>
  <si>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</si>
  <si>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</si>
  <si>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</si>
  <si>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</si>
  <si>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</si>
  <si>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</si>
  <si>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</si>
  <si>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</si>
  <si>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</si>
  <si>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</si>
  <si>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</si>
  <si>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</si>
  <si>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</si>
  <si>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</si>
  <si>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</si>
  <si>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</si>
  <si>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</si>
  <si>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</si>
  <si>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</si>
  <si>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</si>
  <si>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</si>
  <si>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</si>
  <si>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</si>
  <si>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</si>
  <si>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</si>
  <si>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</si>
  <si>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</si>
  <si>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</si>
  <si>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</si>
  <si>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</si>
  <si>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</si>
  <si>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</si>
  <si>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</si>
  <si>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</si>
  <si>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</si>
  <si>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</si>
  <si>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</si>
  <si>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</si>
  <si>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</si>
  <si>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</si>
  <si>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</si>
  <si>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</si>
  <si>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</si>
  <si>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</si>
  <si>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</si>
  <si>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</si>
  <si>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</si>
  <si>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</si>
  <si>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</si>
  <si>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</si>
  <si>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</si>
  <si>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</si>
  <si>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</si>
  <si>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</si>
  <si>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</si>
  <si>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</si>
  <si>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</si>
  <si>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</si>
  <si>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</si>
  <si>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</si>
  <si>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</si>
  <si>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</si>
  <si>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</si>
  <si>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</si>
  <si>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</si>
  <si>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</si>
  <si>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</si>
  <si>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</si>
  <si>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</si>
  <si>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</si>
  <si>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</si>
  <si>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</si>
  <si>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</si>
  <si>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</si>
  <si>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</si>
  <si>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</si>
  <si>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</si>
  <si>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</si>
  <si>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</si>
  <si>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</si>
  <si>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</si>
  <si>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</si>
  <si>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</si>
  <si>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</si>
  <si>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</si>
  <si>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</si>
  <si>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</si>
  <si>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</si>
  <si>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</si>
  <si>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</si>
  <si>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</si>
  <si>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</si>
  <si>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</si>
  <si>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</si>
  <si>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</si>
  <si>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</si>
  <si>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</si>
  <si>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</si>
  <si>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</si>
  <si>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</si>
  <si>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</si>
  <si>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</si>
  <si>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</si>
  <si>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</si>
  <si>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</si>
  <si>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</si>
  <si>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</si>
  <si>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</si>
  <si>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</si>
  <si>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</si>
  <si>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</si>
  <si>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</si>
  <si>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</si>
  <si>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</si>
  <si>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</si>
  <si>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</si>
  <si>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</si>
  <si>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</si>
  <si>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</si>
  <si>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</si>
  <si>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</si>
  <si>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</si>
  <si>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</si>
  <si>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</si>
  <si>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</si>
  <si>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</si>
  <si>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</si>
  <si>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</si>
  <si>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</si>
  <si>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</si>
  <si>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</si>
  <si>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</si>
  <si>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</si>
  <si>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</si>
  <si>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</si>
  <si>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</si>
  <si>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</si>
  <si>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</si>
  <si>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</si>
  <si>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</si>
  <si>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</si>
  <si>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</si>
  <si>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</si>
  <si>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</si>
  <si>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</si>
  <si>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</si>
  <si>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</si>
  <si>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</si>
  <si>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</si>
  <si>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</si>
  <si>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</si>
  <si>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</si>
  <si>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</si>
  <si>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</si>
  <si>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</si>
  <si>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</si>
  <si>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</si>
  <si>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</si>
  <si>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</si>
  <si>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</si>
  <si>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</si>
  <si>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</si>
  <si>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</si>
  <si>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</si>
  <si>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</si>
  <si>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</si>
  <si>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</si>
  <si>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</si>
  <si>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</si>
  <si>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</si>
  <si>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</si>
  <si>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</si>
  <si>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</si>
  <si>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</si>
  <si>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</si>
  <si>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</si>
  <si>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</si>
  <si>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</si>
  <si>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</si>
  <si>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</si>
  <si>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</si>
  <si>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</si>
  <si>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</si>
  <si>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</si>
  <si>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</si>
  <si>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</si>
  <si>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</si>
  <si>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</si>
  <si>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</si>
  <si>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</si>
  <si>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</si>
  <si>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</si>
  <si>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</si>
  <si>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</si>
  <si>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</si>
  <si>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</si>
  <si>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</si>
  <si>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</si>
  <si>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</si>
  <si>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</si>
  <si>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</si>
  <si>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</si>
  <si>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</si>
  <si>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</si>
  <si>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</si>
  <si>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</si>
  <si>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</si>
  <si>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</si>
  <si>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</si>
  <si>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</si>
  <si>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</si>
  <si>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</si>
  <si>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</si>
  <si>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</si>
  <si>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</si>
  <si>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</si>
  <si>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</si>
  <si>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</si>
  <si>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</si>
  <si>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</si>
  <si>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</si>
  <si>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</si>
  <si>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</si>
  <si>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</si>
  <si>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</si>
  <si>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</si>
  <si>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</si>
  <si>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</si>
  <si>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</si>
  <si>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</si>
  <si>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</si>
  <si>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</si>
  <si>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</si>
  <si>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</si>
  <si>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</si>
  <si>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</si>
  <si>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</si>
  <si>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</si>
  <si>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</si>
  <si>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</si>
  <si>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</si>
  <si>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</si>
  <si>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</si>
  <si>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</si>
  <si>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</si>
  <si>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</si>
  <si>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</si>
  <si>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</si>
  <si>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</si>
  <si>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</si>
  <si>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</si>
  <si>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</si>
  <si>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</si>
  <si>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</si>
  <si>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</si>
  <si>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</si>
  <si>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</si>
  <si>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</si>
  <si>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</si>
  <si>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</si>
  <si>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</si>
  <si>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</si>
  <si>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</si>
  <si>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</si>
  <si>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</si>
  <si>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</si>
  <si>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</si>
  <si>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</si>
  <si>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</si>
  <si>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</si>
  <si>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</si>
  <si>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</si>
  <si>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</si>
  <si>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</si>
  <si>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</si>
  <si>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</si>
  <si>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</si>
  <si>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</si>
  <si>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</si>
  <si>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</si>
  <si>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</si>
  <si>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</si>
  <si>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</si>
  <si>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</si>
  <si>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</si>
  <si>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</si>
  <si>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</si>
  <si>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</si>
  <si>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</si>
  <si>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</si>
  <si>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</si>
  <si>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</si>
  <si>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</si>
  <si>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</si>
  <si>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</si>
  <si>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</si>
  <si>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</si>
  <si>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</si>
  <si>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</si>
  <si>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</si>
  <si>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</si>
  <si>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</si>
  <si>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</si>
  <si>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</si>
  <si>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</si>
  <si>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</si>
  <si>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</si>
  <si>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</si>
  <si>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</si>
  <si>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</si>
  <si>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</si>
  <si>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</si>
  <si>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</si>
  <si>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</si>
  <si>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</si>
  <si>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</si>
  <si>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</si>
  <si>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</si>
  <si>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</si>
  <si>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</si>
  <si>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</si>
  <si>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</si>
  <si>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</si>
  <si>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</si>
  <si>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</si>
  <si>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</si>
  <si>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</si>
  <si>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</si>
  <si>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</si>
  <si>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</si>
  <si>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</si>
  <si>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</si>
  <si>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</si>
  <si>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</si>
  <si>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</si>
  <si>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</si>
  <si>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</si>
  <si>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</si>
  <si>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</si>
  <si>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</si>
  <si>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</si>
  <si>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</si>
  <si>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</si>
  <si>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</si>
  <si>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</si>
  <si>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</si>
  <si>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</si>
  <si>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</si>
  <si>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</si>
  <si>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</si>
  <si>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</si>
  <si>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</si>
  <si>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</si>
  <si>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</si>
  <si>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</si>
  <si>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</si>
  <si>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</si>
  <si>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</si>
  <si>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</si>
  <si>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</si>
  <si>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</si>
  <si>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</si>
  <si>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</si>
  <si>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</si>
  <si>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</si>
  <si>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</si>
  <si>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</si>
  <si>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</si>
  <si>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</si>
  <si>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</si>
  <si>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</si>
  <si>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</si>
  <si>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</si>
  <si>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</si>
  <si>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</si>
  <si>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</si>
  <si>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</si>
  <si>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</si>
  <si>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</si>
  <si>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</si>
  <si>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</si>
  <si>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</si>
  <si>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</si>
  <si>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</si>
  <si>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</si>
  <si>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</si>
  <si>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</si>
  <si>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</si>
  <si>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</si>
  <si>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</si>
  <si>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</si>
  <si>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</si>
  <si>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</si>
  <si>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</si>
  <si>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</si>
  <si>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</si>
  <si>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</si>
  <si>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</si>
  <si>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</si>
  <si>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</si>
  <si>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</si>
  <si>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</si>
  <si>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</si>
  <si>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</si>
  <si>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</si>
  <si>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</si>
  <si>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</si>
  <si>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</si>
  <si>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</si>
  <si>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</si>
  <si>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</si>
  <si>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</si>
  <si>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</si>
  <si>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</si>
  <si>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</si>
  <si>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</si>
  <si>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</si>
  <si>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</si>
  <si>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</si>
  <si>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</si>
  <si>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</si>
  <si>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</si>
  <si>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</si>
  <si>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</si>
  <si>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</si>
  <si>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</si>
  <si>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</si>
  <si>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</si>
  <si>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</si>
  <si>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</si>
  <si>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</si>
  <si>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</si>
  <si>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</si>
  <si>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</si>
  <si>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</si>
  <si>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</si>
  <si>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</si>
  <si>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</si>
  <si>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</si>
  <si>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</si>
  <si>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</si>
  <si>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</si>
  <si>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</si>
  <si>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</si>
  <si>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</si>
  <si>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</si>
  <si>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</si>
  <si>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</si>
  <si>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</si>
  <si>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</si>
  <si>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</si>
  <si>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</si>
  <si>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</si>
  <si>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</si>
  <si>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</si>
  <si>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</si>
  <si>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</si>
  <si>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</si>
  <si>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</si>
  <si>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</si>
  <si>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</si>
  <si>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</si>
  <si>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</si>
  <si>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</si>
  <si>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</si>
  <si>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</si>
  <si>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</si>
  <si>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</si>
  <si>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</si>
  <si>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</si>
  <si>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</si>
  <si>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</si>
  <si>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</si>
  <si>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</si>
  <si>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</si>
  <si>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</si>
  <si>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</si>
  <si>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</si>
  <si>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</si>
  <si>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</si>
  <si>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</si>
  <si>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</si>
  <si>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</si>
  <si>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</si>
  <si>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</si>
  <si>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</si>
  <si>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</si>
  <si>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</si>
  <si>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</si>
  <si>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</si>
  <si>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</si>
  <si>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</si>
  <si>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</si>
  <si>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</si>
  <si>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</si>
  <si>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</si>
  <si>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</si>
  <si>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</si>
  <si>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</si>
  <si>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</si>
  <si>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</si>
  <si>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</si>
  <si>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</si>
  <si>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</si>
  <si>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</si>
  <si>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</si>
  <si>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</si>
  <si>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</si>
  <si>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</si>
  <si>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</si>
  <si>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</si>
  <si>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</si>
  <si>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</si>
  <si>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</si>
  <si>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</si>
  <si>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</si>
  <si>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</si>
  <si>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</si>
  <si>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</si>
  <si>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</si>
  <si>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</si>
  <si>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</si>
  <si>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</si>
  <si>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</si>
  <si>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</si>
  <si>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</si>
  <si>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</si>
  <si>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</si>
  <si>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</si>
  <si>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</si>
  <si>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</si>
  <si>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</si>
  <si>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</si>
  <si>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</si>
  <si>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</si>
  <si>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</si>
  <si>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</si>
  <si>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</si>
  <si>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</si>
  <si>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</si>
  <si>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</si>
  <si>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</si>
  <si>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</si>
  <si>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</si>
  <si>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</si>
  <si>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</si>
  <si>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</si>
  <si>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</si>
  <si>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</si>
  <si>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</si>
  <si>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</si>
  <si>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</si>
  <si>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</si>
  <si>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</si>
  <si>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</si>
  <si>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</si>
  <si>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</si>
  <si>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</si>
  <si>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</si>
  <si>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</si>
  <si>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</si>
  <si>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</si>
  <si>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</si>
  <si>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</si>
  <si>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</si>
  <si>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</si>
  <si>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</si>
  <si>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</si>
  <si>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</si>
  <si>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</si>
  <si>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</si>
  <si>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</si>
  <si>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</si>
  <si>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</si>
  <si>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</si>
  <si>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</si>
  <si>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</si>
  <si>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</si>
  <si>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</si>
  <si>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</si>
  <si>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</si>
  <si>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</si>
  <si>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</si>
  <si>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</si>
  <si>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</si>
  <si>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</si>
  <si>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</si>
  <si>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</si>
  <si>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</si>
  <si>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</si>
  <si>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</si>
  <si>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</si>
  <si>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</si>
  <si>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</si>
  <si>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</si>
  <si>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</si>
  <si>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</si>
  <si>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</si>
  <si>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</si>
  <si>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</si>
  <si>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</si>
  <si>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</si>
  <si>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</si>
  <si>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</si>
  <si>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</si>
  <si>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</si>
  <si>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</si>
  <si>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</si>
  <si>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</si>
  <si>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</si>
  <si>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</si>
  <si>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</si>
  <si>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</si>
  <si>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</si>
  <si>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</si>
  <si>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</si>
  <si>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</si>
  <si>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</si>
  <si>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</si>
  <si>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</si>
  <si>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</si>
  <si>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</si>
  <si>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</si>
  <si>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</si>
  <si>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</si>
  <si>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</si>
  <si>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</si>
  <si>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</si>
  <si>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</si>
  <si>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</si>
  <si>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</si>
  <si>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</si>
  <si>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</si>
  <si>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</si>
  <si>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</si>
  <si>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</si>
  <si>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</si>
  <si>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</si>
  <si>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</si>
  <si>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</si>
  <si>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</si>
  <si>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</si>
  <si>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</si>
  <si>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</si>
  <si>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</si>
  <si>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</si>
  <si>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</si>
  <si>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</si>
  <si>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</si>
  <si>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</si>
  <si>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</si>
  <si>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</si>
  <si>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</si>
  <si>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</si>
  <si>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</si>
  <si>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</si>
  <si>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</si>
  <si>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</si>
  <si>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</si>
  <si>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</si>
  <si>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</si>
  <si>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</si>
  <si>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</si>
  <si>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</si>
  <si>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</si>
  <si>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</si>
  <si>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</si>
  <si>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</si>
  <si>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</si>
  <si>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</si>
  <si>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</si>
  <si>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</si>
  <si>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</si>
  <si>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</si>
  <si>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</si>
  <si>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</si>
  <si>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</si>
  <si>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</si>
  <si>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</si>
  <si>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</si>
  <si>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</si>
  <si>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</si>
  <si>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</si>
  <si>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</si>
  <si>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</si>
  <si>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</si>
  <si>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</si>
  <si>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</si>
  <si>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</si>
  <si>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</si>
  <si>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</si>
  <si>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</si>
  <si>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</si>
  <si>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</si>
  <si>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</si>
  <si>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</si>
  <si>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</si>
  <si>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</si>
  <si>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</si>
  <si>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</si>
  <si>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</si>
  <si>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</si>
  <si>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</si>
  <si>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</si>
  <si>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</si>
  <si>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</si>
  <si>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</si>
  <si>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</si>
  <si>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</si>
  <si>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</si>
  <si>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</si>
  <si>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</si>
  <si>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</si>
  <si>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</si>
  <si>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</si>
  <si>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</si>
  <si>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</si>
  <si>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</si>
  <si>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</si>
  <si>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</si>
  <si>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</si>
  <si>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</si>
  <si>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</si>
  <si>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</si>
  <si>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</si>
  <si>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</si>
  <si>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</si>
  <si>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</si>
  <si>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</si>
  <si>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</si>
  <si>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</si>
  <si>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</si>
  <si>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</si>
  <si>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</si>
  <si>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</si>
  <si>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</si>
  <si>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</si>
  <si>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</si>
  <si>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</si>
  <si>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</si>
  <si>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</si>
  <si>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</si>
  <si>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</si>
  <si>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</si>
  <si>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</si>
  <si>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</si>
  <si>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</si>
  <si>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</si>
  <si>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</si>
  <si>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</si>
  <si>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</si>
  <si>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</si>
  <si>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</si>
  <si>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</si>
  <si>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</si>
  <si>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</si>
  <si>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</si>
  <si>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</si>
  <si>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</si>
  <si>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</si>
  <si>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</si>
  <si>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</si>
  <si>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</si>
  <si>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</si>
  <si>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</si>
  <si>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</si>
  <si>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</si>
  <si>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</si>
  <si>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</si>
  <si>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</si>
  <si>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</si>
  <si>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</si>
  <si>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</si>
  <si>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</si>
  <si>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</si>
  <si>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</si>
  <si>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</si>
  <si>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</si>
  <si>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</si>
  <si>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</si>
  <si>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</si>
  <si>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</si>
  <si>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</si>
  <si>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</si>
  <si>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</si>
  <si>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</si>
  <si>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</si>
  <si>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</si>
  <si>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</si>
  <si>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</si>
  <si>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</si>
  <si>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</si>
  <si>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</si>
  <si>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</si>
  <si>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</si>
  <si>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</si>
  <si>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</si>
  <si>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</si>
  <si>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</si>
  <si>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</si>
  <si>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</si>
  <si>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</si>
  <si>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</si>
  <si>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</si>
  <si>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</si>
  <si>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</si>
  <si>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</si>
  <si>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</si>
  <si>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</si>
  <si>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</si>
  <si>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</si>
  <si>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</si>
  <si>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</si>
  <si>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</si>
  <si>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</si>
  <si>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</si>
  <si>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</si>
  <si>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</si>
  <si>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</si>
  <si>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</si>
  <si>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</si>
  <si>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</si>
  <si>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</si>
  <si>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</si>
  <si>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</si>
  <si>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</si>
  <si>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</si>
  <si>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</si>
  <si>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</si>
  <si>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</si>
  <si>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</si>
  <si>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</si>
  <si>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</si>
  <si>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</si>
  <si>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</si>
  <si>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</si>
  <si>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</si>
  <si>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</si>
  <si>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</si>
  <si>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</si>
  <si>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</si>
  <si>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</si>
  <si>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</si>
  <si>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</si>
  <si>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</si>
  <si>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</si>
  <si>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</si>
  <si>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</si>
  <si>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</si>
  <si>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</si>
  <si>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</si>
  <si>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</si>
  <si>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</si>
  <si>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</si>
  <si>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</si>
  <si>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</si>
  <si>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</si>
  <si>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</si>
  <si>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</si>
  <si>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</si>
  <si>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</si>
  <si>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</si>
  <si>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</si>
  <si>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</si>
  <si>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</si>
  <si>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</si>
  <si>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</si>
  <si>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</si>
  <si>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</si>
  <si>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</si>
  <si>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</si>
  <si>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</si>
  <si>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</si>
  <si>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</si>
  <si>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</si>
  <si>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</si>
  <si>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</si>
  <si>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</si>
  <si>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</si>
  <si>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</si>
  <si>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</si>
  <si>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</si>
  <si>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</si>
  <si>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</si>
  <si>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</si>
  <si>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</si>
  <si>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</si>
  <si>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</si>
  <si>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</si>
  <si>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</si>
  <si>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</si>
  <si>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</si>
  <si>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</si>
  <si>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</si>
  <si>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</si>
  <si>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</si>
  <si>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</si>
  <si>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</si>
  <si>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</si>
  <si>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</si>
  <si>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</si>
  <si>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</si>
  <si>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</si>
  <si>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</si>
  <si>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</si>
  <si>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</si>
  <si>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</si>
  <si>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</si>
  <si>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</si>
  <si>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</si>
  <si>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</si>
  <si>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</si>
  <si>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</si>
  <si>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</si>
  <si>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</si>
  <si>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</si>
  <si>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</si>
  <si>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</si>
  <si>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</si>
  <si>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</si>
  <si>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</si>
  <si>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</si>
  <si>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</si>
  <si>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</si>
  <si>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</si>
  <si>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</si>
  <si>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</si>
  <si>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</si>
  <si>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</si>
  <si>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</si>
  <si>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</si>
  <si>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</si>
  <si>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</si>
  <si>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</si>
  <si>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</si>
  <si>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</si>
  <si>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</si>
  <si>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</si>
  <si>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</si>
  <si>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</si>
  <si>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</si>
  <si>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</si>
  <si>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</si>
  <si>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</si>
  <si>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</si>
  <si>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</si>
  <si>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</si>
  <si>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</si>
  <si>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</si>
  <si>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</si>
  <si>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</si>
  <si>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</si>
  <si>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</si>
  <si>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</si>
  <si>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</si>
  <si>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</si>
  <si>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</si>
  <si>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</si>
  <si>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</si>
  <si>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</si>
  <si>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</si>
  <si>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</si>
  <si>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</si>
  <si>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</si>
  <si>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</si>
  <si>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</si>
  <si>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</si>
  <si>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</si>
  <si>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</si>
  <si>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</si>
  <si>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</si>
  <si>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</si>
  <si>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</si>
  <si>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</si>
  <si>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</si>
  <si>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</si>
  <si>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</si>
  <si>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</si>
  <si>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</si>
  <si>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</si>
  <si>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</si>
  <si>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</si>
  <si>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</si>
  <si>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</si>
  <si>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</si>
  <si>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</si>
  <si>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</si>
  <si>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</si>
  <si>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</si>
  <si>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</si>
  <si>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</si>
  <si>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</si>
  <si>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</si>
  <si>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</si>
  <si>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</si>
  <si>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</si>
  <si>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</si>
  <si>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</si>
  <si>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</si>
  <si>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</si>
  <si>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</si>
  <si>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</si>
  <si>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</si>
  <si>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</si>
  <si>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</si>
  <si>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</si>
  <si>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</si>
  <si>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</si>
  <si>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</si>
  <si>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</si>
  <si>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</si>
  <si>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</si>
  <si>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</si>
  <si>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</si>
  <si>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</si>
  <si>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</si>
  <si>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</si>
  <si>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</si>
  <si>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</si>
  <si>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</si>
  <si>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</si>
  <si>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</si>
  <si>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</si>
  <si>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</si>
  <si>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</si>
  <si>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</si>
  <si>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</si>
  <si>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</si>
  <si>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</si>
  <si>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</si>
  <si>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</si>
  <si>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</si>
  <si>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</si>
  <si>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</si>
  <si>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</si>
  <si>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</si>
  <si>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</si>
  <si>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</si>
  <si>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</si>
  <si>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</si>
  <si>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</si>
  <si>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</si>
  <si>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</si>
  <si>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</si>
  <si>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</si>
  <si>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</si>
  <si>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</si>
  <si>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</si>
  <si>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</si>
  <si>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</si>
  <si>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</si>
  <si>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</si>
  <si>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</si>
  <si>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</si>
  <si>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</si>
  <si>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</si>
  <si>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</si>
  <si>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</si>
  <si>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</si>
  <si>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</si>
  <si>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</si>
  <si>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</si>
  <si>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</si>
  <si>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</si>
  <si>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</si>
  <si>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</si>
  <si>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</si>
  <si>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</si>
  <si>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</si>
  <si>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</si>
  <si>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</si>
  <si>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</si>
  <si>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</si>
  <si>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</si>
  <si>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</si>
  <si>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</si>
  <si>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</si>
  <si>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</si>
  <si>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</si>
  <si>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</si>
  <si>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</si>
  <si>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</si>
  <si>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</si>
  <si>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</si>
  <si>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</si>
  <si>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</si>
  <si>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</si>
  <si>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</si>
  <si>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</si>
  <si>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</si>
  <si>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</si>
  <si>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</si>
  <si>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</si>
  <si>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</si>
  <si>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</si>
  <si>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</si>
  <si>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</si>
  <si>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</si>
  <si>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</si>
  <si>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</si>
  <si>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</si>
  <si>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</si>
  <si>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</si>
  <si>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</si>
  <si>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</si>
  <si>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</si>
  <si>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</si>
  <si>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</si>
  <si>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</si>
  <si>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</si>
  <si>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</si>
  <si>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</si>
  <si>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</si>
  <si>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</si>
  <si>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</si>
  <si>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</si>
  <si>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</si>
  <si>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</si>
  <si>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</si>
  <si>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</si>
  <si>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</si>
  <si>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</si>
  <si>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</si>
  <si>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</si>
  <si>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</si>
  <si>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</si>
  <si>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</si>
  <si>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</si>
  <si>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</si>
  <si>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</si>
  <si>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</si>
  <si>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</si>
  <si>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</si>
  <si>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</si>
  <si>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</si>
  <si>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</si>
  <si>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</si>
  <si>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</si>
  <si>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</si>
  <si>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</si>
  <si>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</si>
  <si>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</si>
  <si>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</si>
  <si>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</si>
  <si>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</si>
  <si>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</si>
  <si>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</si>
  <si>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</si>
  <si>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</si>
  <si>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</si>
  <si>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</si>
  <si>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</si>
  <si>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</si>
  <si>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</si>
  <si>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</si>
  <si>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</si>
  <si>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</si>
  <si>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</si>
  <si>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</si>
  <si>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</si>
  <si>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</si>
  <si>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</si>
  <si>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</si>
  <si>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</si>
  <si>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</si>
  <si>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</si>
  <si>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</si>
  <si>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</si>
  <si>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</si>
  <si>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</si>
  <si>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</si>
  <si>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</si>
  <si>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</si>
  <si>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</si>
  <si>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</si>
  <si>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</si>
  <si>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</si>
  <si>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</si>
  <si>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</si>
  <si>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</si>
  <si>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</si>
  <si>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</si>
  <si>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</si>
  <si>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</si>
  <si>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</si>
  <si>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</si>
  <si>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</si>
  <si>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</si>
  <si>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</si>
  <si>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</si>
  <si>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</si>
  <si>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</si>
  <si>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</si>
  <si>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</si>
  <si>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</si>
  <si>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</si>
  <si>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</si>
  <si>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</si>
  <si>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</si>
  <si>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</si>
  <si>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</si>
  <si>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</si>
  <si>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</si>
  <si>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</si>
  <si>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</si>
  <si>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</si>
  <si>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</si>
  <si>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</si>
  <si>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</si>
  <si>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</si>
  <si>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</si>
  <si>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</si>
  <si>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</si>
  <si>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</si>
  <si>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</si>
  <si>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</si>
  <si>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</si>
  <si>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</si>
  <si>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</si>
  <si>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</si>
  <si>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</si>
  <si>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</si>
  <si>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</si>
  <si>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</si>
  <si>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</si>
  <si>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</si>
  <si>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</si>
  <si>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</si>
  <si>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</si>
  <si>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</si>
  <si>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</si>
  <si>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</si>
  <si>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</si>
  <si>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</si>
  <si>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</si>
  <si>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</si>
  <si>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</si>
  <si>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</si>
  <si>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</si>
  <si>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</si>
  <si>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</si>
  <si>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</si>
  <si>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</si>
  <si>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</si>
  <si>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</si>
  <si>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</si>
  <si>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</si>
  <si>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</si>
  <si>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</si>
  <si>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</si>
  <si>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</si>
  <si>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</si>
  <si>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</si>
  <si>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</si>
  <si>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</si>
  <si>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</si>
  <si>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</si>
  <si>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</si>
  <si>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</si>
  <si>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</si>
  <si>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</si>
  <si>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</si>
  <si>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</si>
  <si>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</si>
  <si>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</si>
  <si>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</si>
  <si>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</si>
  <si>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</si>
  <si>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</si>
  <si>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</si>
  <si>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</si>
  <si>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</si>
  <si>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</si>
  <si>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</si>
  <si>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</si>
  <si>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</si>
  <si>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</si>
  <si>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</si>
  <si>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</si>
  <si>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</si>
  <si>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</si>
  <si>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</si>
  <si>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</si>
  <si>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</si>
  <si>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</si>
  <si>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</si>
  <si>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</si>
  <si>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</si>
  <si>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</si>
  <si>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</si>
  <si>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</si>
  <si>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</si>
  <si>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</si>
  <si>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</si>
  <si>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</si>
  <si>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</si>
  <si>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</si>
  <si>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</si>
  <si>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</si>
  <si>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</si>
  <si>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</si>
  <si>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</si>
  <si>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</si>
  <si>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</si>
  <si>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</si>
  <si>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</si>
  <si>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</si>
  <si>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</si>
  <si>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</si>
  <si>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</si>
  <si>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</si>
  <si>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</si>
  <si>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</si>
  <si>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</si>
  <si>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</si>
  <si>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</si>
  <si>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</si>
  <si>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</si>
  <si>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</si>
  <si>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</si>
  <si>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</si>
  <si>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</si>
  <si>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</si>
  <si>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</si>
  <si>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</si>
  <si>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</si>
  <si>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</si>
  <si>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</si>
  <si>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</si>
  <si>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</si>
  <si>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</si>
  <si>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</si>
  <si>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</si>
  <si>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</si>
  <si>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</si>
  <si>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</si>
  <si>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</si>
  <si>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</si>
  <si>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</si>
  <si>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</si>
  <si>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</si>
  <si>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</si>
  <si>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</si>
  <si>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</si>
  <si>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</si>
  <si>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</si>
  <si>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</si>
  <si>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</si>
  <si>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</si>
  <si>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</si>
  <si>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</si>
  <si>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</si>
  <si>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</si>
  <si>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</si>
  <si>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</si>
  <si>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</si>
  <si>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</si>
  <si>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</si>
  <si>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</si>
  <si>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</si>
  <si>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</si>
  <si>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</si>
  <si>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</si>
  <si>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</si>
  <si>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</si>
  <si>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</si>
  <si>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</si>
  <si>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</si>
  <si>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</si>
  <si>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</si>
  <si>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</si>
  <si>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</si>
  <si>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</si>
  <si>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</si>
  <si>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</si>
  <si>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</si>
  <si>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</si>
  <si>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</si>
  <si>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</si>
  <si>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</si>
  <si>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</si>
  <si>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</si>
  <si>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</si>
  <si>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</si>
  <si>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</si>
  <si>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</si>
  <si>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</si>
  <si>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</si>
  <si>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</si>
  <si>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</si>
  <si>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</si>
  <si>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</si>
  <si>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</si>
  <si>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</si>
  <si>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</si>
  <si>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</si>
  <si>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</si>
  <si>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</si>
  <si>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</si>
  <si>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</si>
  <si>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</si>
  <si>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</si>
  <si>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</si>
  <si>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</si>
  <si>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</si>
  <si>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</si>
  <si>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</si>
  <si>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</si>
  <si>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</si>
  <si>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</si>
  <si>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</si>
  <si>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</si>
  <si>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</si>
  <si>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</si>
  <si>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</si>
  <si>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</si>
  <si>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</si>
  <si>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</si>
  <si>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</si>
  <si>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</si>
  <si>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</si>
  <si>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</si>
  <si>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</si>
  <si>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</si>
  <si>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</si>
  <si>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</si>
  <si>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</si>
  <si>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</si>
  <si>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</si>
  <si>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</si>
  <si>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</si>
  <si>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</si>
  <si>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</si>
  <si>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</si>
  <si>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</si>
  <si>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</si>
  <si>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</si>
  <si>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</si>
  <si>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</si>
  <si>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</si>
  <si>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</si>
  <si>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</si>
  <si>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</si>
  <si>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</si>
  <si>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</si>
  <si>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</si>
  <si>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</si>
  <si>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</si>
  <si>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</si>
  <si>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</si>
  <si>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</si>
  <si>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</si>
  <si>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</si>
  <si>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</si>
  <si>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</si>
  <si>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</si>
  <si>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</si>
  <si>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</si>
  <si>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</si>
  <si>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</si>
  <si>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</si>
  <si>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</si>
  <si>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</si>
  <si>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</si>
  <si>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</si>
  <si>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</si>
  <si>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</si>
  <si>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</si>
  <si>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</si>
  <si>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</si>
  <si>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</si>
  <si>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</si>
  <si>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</si>
  <si>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</si>
  <si>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</si>
  <si>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</si>
  <si>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</si>
  <si>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</si>
  <si>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</si>
  <si>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</si>
  <si>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</si>
  <si>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</si>
  <si>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</si>
  <si>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</si>
  <si>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</si>
  <si>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</si>
  <si>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</si>
  <si>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</si>
  <si>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</si>
  <si>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</si>
  <si>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</si>
  <si>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</si>
  <si>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</si>
  <si>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</si>
  <si>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</si>
  <si>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</si>
  <si>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</si>
  <si>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</si>
  <si>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</si>
  <si>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</si>
  <si>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</si>
  <si>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</si>
  <si>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</si>
  <si>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</si>
  <si>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</si>
  <si>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</si>
  <si>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</si>
  <si>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</si>
  <si>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</si>
  <si>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</si>
  <si>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</si>
  <si>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</si>
  <si>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</si>
  <si>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</si>
  <si>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</si>
  <si>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</si>
  <si>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</si>
  <si>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</si>
  <si>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</si>
  <si>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</si>
  <si>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</si>
  <si>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</si>
  <si>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</si>
  <si>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</si>
  <si>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</si>
  <si>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</si>
  <si>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</si>
  <si>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</si>
  <si>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</si>
  <si>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</si>
  <si>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</si>
  <si>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</si>
  <si>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</si>
  <si>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</si>
  <si>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</si>
  <si>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</si>
  <si>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</si>
  <si>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</si>
  <si>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</si>
  <si>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</si>
  <si>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</si>
  <si>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</si>
  <si>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</si>
  <si>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</si>
  <si>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</si>
  <si>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</si>
  <si>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</si>
  <si>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</si>
  <si>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</si>
  <si>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</si>
  <si>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</si>
  <si>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</si>
  <si>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</si>
  <si>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</si>
  <si>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</si>
  <si>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</si>
  <si>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</si>
  <si>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</si>
  <si>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</si>
  <si>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</si>
  <si>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</si>
  <si>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</si>
  <si>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</si>
  <si>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</si>
  <si>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</si>
  <si>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</si>
  <si>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</si>
  <si>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</si>
  <si>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</si>
  <si>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</si>
  <si>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</si>
  <si>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</si>
  <si>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</si>
  <si>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</si>
  <si>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</si>
  <si>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</si>
  <si>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</si>
  <si>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</si>
  <si>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</si>
  <si>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</si>
  <si>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</si>
  <si>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</si>
  <si>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</si>
  <si>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</si>
  <si>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</si>
  <si>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</si>
  <si>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</si>
  <si>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</si>
  <si>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</si>
  <si>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</si>
  <si>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</si>
  <si>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</si>
  <si>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</si>
  <si>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</si>
  <si>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</si>
  <si>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</si>
  <si>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</si>
  <si>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</si>
  <si>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</si>
  <si>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</si>
  <si>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</si>
  <si>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</si>
  <si>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</si>
  <si>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</si>
  <si>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</si>
  <si>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</si>
  <si>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</si>
  <si>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</si>
  <si>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</si>
  <si>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</si>
  <si>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</si>
  <si>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</si>
  <si>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</si>
  <si>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</si>
  <si>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</si>
  <si>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</si>
  <si>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</si>
  <si>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</si>
  <si>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</si>
  <si>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</si>
  <si>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</si>
  <si>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</si>
  <si>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</si>
  <si>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</si>
  <si>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</si>
  <si>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</si>
  <si>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</si>
  <si>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</si>
  <si>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</si>
  <si>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</si>
  <si>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</si>
  <si>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</si>
  <si>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</si>
  <si>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</si>
  <si>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</si>
  <si>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</si>
  <si>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</si>
  <si>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</si>
  <si>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</si>
  <si>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</si>
  <si>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</si>
  <si>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</si>
  <si>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</si>
  <si>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</si>
  <si>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</si>
  <si>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</si>
  <si>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</si>
  <si>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</si>
  <si>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</si>
  <si>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</si>
  <si>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</si>
  <si>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</si>
  <si>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</si>
  <si>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</si>
  <si>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</si>
  <si>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</si>
  <si>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</si>
  <si>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</si>
  <si>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</si>
  <si>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</si>
  <si>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</si>
  <si>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</si>
  <si>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</si>
  <si>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</si>
  <si>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</si>
  <si>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</si>
  <si>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</si>
  <si>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</si>
  <si>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</si>
  <si>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</si>
  <si>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</si>
  <si>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</si>
  <si>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</si>
  <si>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</si>
  <si>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</si>
  <si>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</si>
  <si>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</si>
  <si>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</si>
  <si>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</si>
  <si>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</si>
  <si>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</si>
  <si>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</si>
  <si>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</si>
  <si>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</si>
  <si>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</si>
  <si>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</si>
  <si>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</si>
  <si>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</si>
  <si>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</si>
  <si>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</si>
  <si>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</si>
  <si>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</si>
  <si>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</si>
  <si>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</si>
  <si>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</si>
  <si>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</si>
  <si>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</si>
  <si>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</si>
  <si>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</si>
  <si>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</si>
  <si>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</si>
  <si>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</si>
  <si>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</si>
  <si>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</si>
  <si>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</si>
  <si>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</si>
  <si>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</si>
  <si>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</si>
  <si>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</si>
  <si>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</si>
  <si>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</si>
  <si>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</si>
  <si>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</si>
  <si>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</si>
  <si>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</si>
  <si>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</si>
  <si>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</si>
  <si>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</si>
  <si>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</si>
  <si>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</si>
  <si>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</si>
  <si>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</si>
  <si>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</si>
  <si>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</si>
  <si>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</si>
  <si>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</si>
  <si>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</si>
  <si>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</si>
  <si>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</si>
  <si>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</si>
  <si>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</si>
  <si>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</si>
  <si>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</si>
  <si>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</si>
  <si>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</si>
  <si>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</si>
  <si>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</si>
  <si>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</si>
  <si>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</si>
  <si>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</si>
  <si>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</si>
  <si>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</si>
  <si>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</si>
  <si>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</si>
  <si>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</si>
  <si>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</si>
  <si>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</si>
  <si>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</si>
  <si>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</si>
  <si>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</si>
  <si>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</si>
  <si>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</si>
  <si>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</si>
  <si>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</si>
  <si>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</si>
  <si>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</si>
  <si>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</si>
  <si>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</si>
  <si>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</si>
  <si>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</si>
  <si>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</si>
  <si>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</si>
  <si>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</si>
  <si>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</si>
  <si>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</si>
  <si>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</si>
  <si>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</si>
  <si>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</si>
  <si>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</si>
  <si>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</si>
  <si>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</si>
  <si>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</si>
  <si>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</si>
  <si>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</si>
  <si>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</si>
  <si>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</si>
  <si>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</si>
  <si>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</si>
  <si>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</si>
  <si>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</si>
  <si>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</si>
  <si>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</si>
  <si>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</si>
  <si>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</si>
  <si>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</si>
  <si>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</si>
  <si>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</si>
  <si>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</si>
  <si>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</si>
  <si>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</si>
  <si>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</si>
  <si>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</si>
  <si>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</si>
  <si>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</si>
  <si>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</si>
  <si>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</si>
  <si>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</si>
  <si>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</si>
  <si>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</si>
  <si>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</si>
  <si>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</si>
  <si>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</si>
  <si>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</si>
  <si>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</si>
  <si>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</si>
  <si>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</si>
  <si>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</si>
  <si>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</si>
  <si>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</si>
  <si>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</si>
  <si>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</si>
  <si>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</si>
  <si>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</si>
  <si>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</si>
  <si>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</si>
  <si>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</si>
  <si>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</si>
  <si>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</si>
  <si>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</si>
  <si>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</si>
  <si>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</si>
  <si>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</si>
  <si>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</si>
  <si>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</si>
  <si>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</si>
  <si>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</si>
  <si>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</si>
  <si>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</si>
  <si>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</si>
  <si>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</si>
  <si>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</si>
  <si>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</si>
  <si>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</si>
  <si>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</si>
  <si>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</si>
  <si>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</si>
  <si>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</si>
  <si>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</si>
  <si>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</si>
  <si>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</si>
  <si>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</si>
  <si>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</si>
  <si>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</si>
  <si>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</si>
  <si>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</si>
  <si>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</si>
  <si>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</si>
  <si>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</si>
  <si>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</si>
  <si>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</si>
  <si>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</si>
  <si>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</si>
  <si>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</si>
  <si>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</si>
  <si>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</si>
  <si>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</si>
  <si>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</si>
  <si>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</si>
  <si>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</si>
  <si>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</si>
  <si>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</si>
  <si>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</si>
  <si>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</si>
  <si>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</si>
  <si>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</si>
  <si>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</si>
  <si>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</si>
  <si>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</si>
  <si>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</si>
  <si>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</si>
  <si>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</si>
  <si>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</si>
  <si>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</si>
  <si>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</si>
  <si>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</si>
  <si>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</si>
  <si>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</si>
  <si>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</si>
  <si>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</si>
  <si>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</si>
  <si>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</si>
  <si>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</si>
  <si>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</si>
  <si>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</si>
  <si>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</si>
  <si>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</si>
  <si>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</si>
  <si>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</si>
  <si>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</si>
  <si>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</si>
  <si>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</si>
  <si>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</si>
  <si>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</si>
  <si>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</si>
  <si>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</si>
  <si>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</si>
  <si>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</si>
  <si>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</si>
  <si>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</si>
  <si>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</si>
  <si>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</si>
  <si>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</si>
  <si>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</si>
  <si>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</si>
  <si>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</si>
  <si>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</si>
  <si>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</si>
  <si>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</si>
  <si>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</si>
  <si>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</si>
  <si>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</si>
  <si>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</si>
  <si>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</si>
  <si>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</si>
  <si>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</si>
  <si>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</si>
  <si>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</si>
  <si>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</si>
  <si>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</si>
  <si>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</si>
  <si>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</si>
  <si>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</si>
  <si>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</si>
  <si>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</si>
  <si>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</si>
  <si>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</si>
  <si>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</si>
  <si>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</si>
  <si>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</si>
  <si>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</si>
  <si>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</si>
  <si>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</si>
  <si>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</si>
  <si>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</si>
  <si>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</si>
  <si>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</si>
  <si>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</si>
  <si>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</si>
  <si>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</si>
  <si>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</si>
  <si>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</si>
  <si>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</si>
  <si>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</si>
  <si>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</si>
  <si>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</si>
  <si>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</si>
  <si>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</si>
  <si>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</si>
  <si>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</si>
  <si>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</si>
  <si>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</si>
  <si>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</si>
  <si>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</si>
  <si>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</si>
  <si>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</si>
  <si>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</si>
  <si>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</si>
  <si>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</si>
  <si>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</si>
  <si>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</si>
  <si>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</si>
  <si>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</si>
  <si>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</si>
  <si>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</si>
  <si>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</si>
  <si>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</si>
  <si>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</si>
  <si>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</si>
  <si>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</si>
  <si>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</si>
  <si>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</si>
  <si>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</si>
  <si>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</si>
  <si>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</si>
  <si>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</si>
  <si>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</si>
  <si>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</si>
  <si>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</si>
  <si>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</si>
  <si>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</si>
  <si>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</si>
  <si>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</si>
  <si>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</si>
  <si>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</si>
  <si>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</si>
  <si>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</si>
  <si>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</si>
  <si>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</si>
  <si>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</si>
  <si>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</si>
  <si>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</si>
  <si>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</si>
  <si>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</si>
  <si>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</si>
  <si>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</si>
  <si>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</si>
  <si>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</si>
  <si>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</si>
  <si>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</si>
  <si>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</si>
  <si>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</si>
  <si>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</si>
  <si>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</si>
  <si>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</si>
  <si>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</si>
  <si>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</si>
  <si>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</si>
  <si>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</si>
  <si>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</si>
  <si>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</si>
  <si>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</si>
  <si>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</si>
  <si>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</si>
  <si>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</si>
  <si>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</si>
  <si>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</si>
  <si>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</si>
  <si>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</si>
  <si>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</si>
  <si>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</si>
  <si>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</si>
  <si>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</si>
  <si>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</si>
  <si>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</si>
  <si>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</si>
  <si>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</si>
  <si>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</si>
  <si>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</si>
  <si>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</si>
  <si>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</si>
  <si>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</si>
  <si>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</si>
  <si>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</si>
  <si>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</si>
  <si>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</si>
  <si>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</si>
  <si>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</si>
  <si>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</si>
  <si>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</si>
  <si>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</si>
  <si>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</si>
  <si>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</si>
  <si>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</si>
  <si>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</si>
  <si>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</si>
  <si>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</si>
  <si>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</si>
  <si>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</si>
  <si>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</si>
  <si>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</si>
  <si>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</si>
  <si>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</si>
  <si>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</si>
  <si>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</si>
  <si>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</si>
  <si>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</si>
  <si>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</si>
  <si>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</si>
  <si>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</si>
  <si>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</si>
  <si>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</si>
  <si>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</si>
  <si>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</si>
  <si>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</si>
  <si>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</si>
  <si>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</si>
  <si>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</si>
  <si>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</si>
  <si>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</si>
  <si>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</si>
  <si>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</si>
  <si>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</si>
  <si>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</si>
  <si>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</si>
  <si>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</si>
  <si>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</si>
  <si>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</si>
  <si>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</si>
  <si>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</si>
  <si>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</si>
  <si>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</si>
  <si>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</si>
  <si>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</si>
  <si>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</si>
  <si>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</si>
  <si>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</si>
  <si>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</si>
  <si>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</si>
  <si>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</si>
  <si>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</si>
  <si>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</si>
  <si>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</si>
  <si>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</si>
  <si>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</si>
  <si>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</si>
  <si>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</si>
  <si>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</si>
  <si>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</si>
  <si>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</si>
  <si>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</si>
  <si>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</si>
  <si>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</si>
  <si>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</si>
  <si>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</si>
  <si>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</si>
  <si>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</si>
  <si>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</si>
  <si>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</si>
  <si>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</si>
  <si>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</si>
  <si>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</si>
  <si>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</si>
  <si>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</si>
  <si>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</si>
  <si>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</si>
  <si>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</si>
  <si>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</si>
  <si>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</si>
  <si>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</si>
  <si>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</si>
  <si>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</si>
  <si>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</si>
  <si>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</si>
  <si>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</si>
  <si>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</si>
  <si>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</si>
  <si>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</si>
  <si>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</si>
  <si>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</si>
  <si>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</si>
  <si>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</si>
  <si>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</si>
  <si>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</si>
  <si>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</si>
  <si>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</si>
  <si>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</si>
  <si>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</si>
  <si>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</si>
  <si>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</si>
  <si>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</si>
  <si>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</si>
  <si>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</si>
  <si>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</si>
  <si>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</si>
  <si>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</si>
  <si>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</si>
  <si>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</si>
  <si>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</si>
  <si>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</si>
  <si>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</si>
  <si>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</si>
  <si>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</si>
  <si>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</si>
  <si>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</si>
  <si>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</si>
  <si>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</si>
  <si>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</si>
  <si>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</si>
  <si>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</si>
  <si>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</si>
  <si>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</si>
  <si>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</si>
  <si>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</si>
  <si>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</si>
  <si>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</si>
  <si>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</si>
  <si>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</si>
  <si>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</si>
  <si>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</si>
  <si>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</si>
  <si>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</si>
  <si>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</si>
  <si>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</si>
  <si>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</si>
  <si>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</si>
  <si>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</si>
  <si>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</si>
  <si>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</si>
  <si>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</si>
  <si>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</si>
  <si>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</si>
  <si>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</si>
  <si>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</si>
  <si>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</si>
  <si>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</si>
  <si>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</si>
  <si>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</si>
  <si>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</si>
  <si>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</si>
  <si>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</si>
  <si>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</si>
  <si>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</si>
  <si>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</si>
  <si>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</si>
  <si>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</si>
  <si>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</si>
  <si>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</si>
  <si>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</si>
  <si>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</si>
  <si>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</si>
  <si>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</si>
  <si>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</si>
  <si>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</si>
  <si>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</si>
  <si>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</si>
  <si>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</si>
  <si>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</si>
  <si>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</si>
  <si>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</si>
  <si>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</si>
  <si>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</si>
  <si>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</si>
  <si>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</si>
  <si>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</si>
  <si>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</si>
  <si>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</si>
  <si>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</si>
  <si>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</si>
  <si>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</si>
  <si>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</si>
  <si>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</si>
  <si>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</si>
  <si>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</si>
  <si>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</si>
  <si>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</si>
  <si>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</si>
  <si>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</si>
  <si>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</si>
  <si>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</si>
  <si>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</si>
  <si>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</si>
  <si>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</si>
  <si>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</si>
  <si>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</si>
  <si>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</si>
  <si>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</si>
  <si>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</si>
  <si>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</si>
  <si>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</si>
  <si>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</si>
  <si>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</si>
  <si>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</si>
  <si>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</si>
  <si>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</si>
  <si>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</si>
  <si>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</si>
  <si>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</si>
  <si>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</si>
  <si>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</si>
  <si>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</si>
  <si>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</si>
  <si>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</si>
  <si>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</si>
  <si>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</si>
  <si>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</si>
  <si>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</si>
  <si>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</si>
  <si>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</si>
  <si>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</si>
  <si>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</si>
  <si>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</si>
  <si>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</si>
  <si>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</si>
  <si>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</si>
  <si>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</si>
  <si>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</si>
  <si>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</si>
  <si>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</si>
  <si>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</si>
  <si>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</si>
  <si>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</si>
  <si>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</si>
  <si>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</si>
  <si>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</si>
  <si>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</si>
  <si>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</si>
  <si>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</si>
  <si>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</si>
  <si>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</si>
  <si>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</si>
  <si>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</si>
  <si>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</si>
  <si>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</si>
  <si>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</si>
  <si>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</si>
  <si>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</si>
  <si>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</si>
  <si>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</si>
  <si>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</si>
  <si>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</si>
  <si>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</si>
  <si>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</si>
  <si>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</si>
  <si>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</si>
  <si>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</si>
  <si>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</si>
  <si>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</si>
  <si>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</si>
  <si>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</si>
  <si>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</si>
  <si>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</si>
  <si>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</si>
  <si>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</si>
  <si>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</si>
  <si>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</si>
  <si>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</si>
  <si>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</si>
  <si>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</si>
  <si>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</si>
  <si>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</si>
  <si>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</si>
  <si>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</si>
  <si>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</si>
  <si>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</si>
  <si>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</si>
  <si>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</si>
  <si>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</si>
  <si>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</si>
  <si>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</si>
  <si>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</si>
  <si>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</si>
  <si>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</si>
  <si>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</si>
  <si>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</si>
  <si>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</si>
  <si>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</si>
  <si>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</si>
  <si>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</si>
  <si>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</si>
  <si>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</si>
  <si>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</si>
  <si>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</si>
  <si>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</si>
  <si>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</si>
  <si>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</si>
  <si>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</si>
  <si>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</si>
  <si>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</si>
  <si>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</si>
  <si>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</si>
  <si>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</si>
  <si>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</si>
  <si>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</si>
  <si>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</si>
  <si>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</si>
  <si>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</si>
  <si>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</si>
  <si>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</si>
  <si>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</si>
  <si>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</si>
  <si>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</si>
  <si>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</si>
  <si>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</si>
  <si>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</si>
  <si>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</si>
  <si>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</si>
  <si>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</si>
  <si>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</si>
  <si>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</si>
  <si>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</si>
  <si>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</si>
  <si>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</si>
  <si>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</si>
  <si>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</si>
  <si>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</si>
  <si>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</si>
  <si>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</si>
  <si>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</si>
  <si>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</si>
  <si>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</si>
  <si>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</si>
  <si>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</si>
  <si>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</si>
  <si>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</si>
  <si>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</si>
  <si>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</si>
  <si>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</si>
  <si>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</si>
  <si>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</si>
  <si>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</si>
  <si>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</si>
  <si>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</si>
  <si>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</si>
  <si>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</si>
  <si>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</si>
  <si>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</si>
  <si>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</si>
  <si>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</si>
  <si>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</si>
  <si>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</si>
  <si>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</si>
  <si>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</si>
  <si>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</si>
  <si>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</si>
  <si>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</si>
  <si>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</si>
  <si>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</si>
  <si>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</si>
  <si>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</si>
  <si>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</si>
  <si>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</si>
  <si>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</si>
  <si>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</si>
  <si>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</si>
  <si>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</si>
  <si>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</si>
  <si>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</si>
  <si>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</si>
  <si>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</si>
  <si>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</si>
  <si>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</si>
  <si>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</si>
  <si>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</si>
  <si>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</si>
  <si>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</si>
  <si>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</si>
  <si>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</si>
  <si>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</si>
  <si>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</si>
  <si>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</si>
  <si>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</si>
  <si>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</si>
  <si>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</si>
  <si>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</si>
  <si>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</si>
  <si>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</si>
  <si>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</si>
  <si>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</si>
  <si>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</si>
  <si>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</si>
  <si>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</si>
  <si>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</si>
  <si>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</si>
  <si>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</si>
  <si>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</si>
  <si>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</si>
  <si>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</si>
  <si>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</si>
  <si>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</si>
  <si>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</si>
  <si>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</si>
  <si>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</si>
  <si>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</si>
  <si>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</si>
  <si>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</si>
  <si>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</si>
  <si>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</si>
  <si>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</si>
  <si>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</si>
  <si>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</si>
  <si>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</si>
  <si>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</si>
  <si>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</si>
  <si>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</si>
  <si>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</si>
  <si>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</si>
  <si>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</si>
  <si>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</si>
  <si>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</si>
  <si>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</si>
  <si>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</si>
  <si>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</si>
  <si>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</si>
  <si>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</si>
  <si>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</si>
  <si>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</si>
  <si>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</si>
  <si>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</si>
  <si>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</si>
  <si>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</si>
  <si>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</si>
  <si>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</si>
  <si>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</si>
  <si>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</si>
  <si>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</si>
  <si>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</si>
  <si>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</si>
  <si>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</si>
  <si>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</si>
  <si>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</si>
  <si>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</si>
  <si>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</si>
  <si>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</si>
  <si>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</si>
  <si>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</si>
  <si>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</si>
  <si>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</si>
  <si>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</si>
  <si>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</si>
  <si>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</si>
  <si>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</si>
  <si>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</si>
  <si>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</si>
  <si>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</si>
  <si>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</si>
  <si>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</si>
  <si>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</si>
  <si>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</si>
  <si>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</si>
  <si>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</si>
  <si>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</si>
  <si>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</si>
  <si>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</si>
  <si>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</si>
  <si>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</si>
  <si>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</si>
  <si>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</si>
  <si>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</si>
  <si>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</si>
  <si>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</si>
  <si>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</si>
  <si>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</si>
  <si>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</si>
  <si>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</si>
  <si>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</si>
  <si>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</si>
  <si>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</si>
  <si>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</si>
  <si>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</si>
  <si>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</si>
  <si>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</si>
  <si>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</si>
  <si>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</si>
  <si>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</si>
  <si>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</si>
  <si>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</si>
  <si>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</si>
  <si>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</si>
  <si>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</si>
  <si>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</si>
  <si>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</si>
  <si>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</si>
  <si>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</si>
  <si>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</si>
  <si>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</si>
  <si>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</si>
  <si>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</si>
  <si>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</si>
  <si>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</si>
  <si>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</si>
  <si>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</si>
  <si>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</si>
  <si>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</si>
  <si>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</si>
  <si>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</si>
  <si>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</si>
  <si>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</si>
  <si>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</si>
  <si>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</si>
  <si>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</si>
  <si>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</si>
  <si>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</si>
  <si>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</si>
  <si>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</si>
  <si>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</si>
  <si>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</si>
  <si>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</si>
  <si>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</si>
  <si>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</si>
  <si>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</si>
  <si>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</si>
  <si>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</si>
  <si>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</si>
  <si>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</si>
  <si>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</si>
  <si>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</si>
  <si>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</si>
  <si>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</si>
  <si>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</si>
  <si>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</si>
  <si>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</si>
  <si>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</si>
  <si>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</si>
  <si>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</si>
  <si>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</si>
  <si>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</si>
  <si>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</si>
  <si>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</si>
  <si>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</si>
  <si>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</si>
  <si>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</si>
  <si>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</si>
  <si>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</si>
  <si>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</si>
  <si>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</si>
  <si>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</si>
  <si>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</si>
  <si>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</si>
  <si>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</si>
  <si>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</si>
  <si>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</si>
  <si>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</si>
  <si>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</si>
  <si>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</si>
  <si>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</si>
  <si>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</si>
  <si>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</si>
  <si>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</si>
  <si>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</si>
  <si>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</si>
  <si>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</si>
  <si>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</si>
  <si>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</si>
  <si>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</si>
  <si>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</si>
  <si>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</si>
  <si>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</si>
  <si>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</si>
  <si>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</si>
  <si>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</si>
  <si>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</si>
  <si>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</si>
  <si>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</si>
  <si>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</si>
  <si>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</si>
  <si>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</si>
  <si>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</si>
  <si>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</si>
  <si>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</si>
  <si>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</si>
  <si>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</si>
  <si>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</si>
  <si>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</si>
  <si>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</si>
  <si>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</si>
  <si>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</si>
  <si>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</si>
  <si>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</si>
  <si>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</si>
  <si>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</si>
  <si>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</si>
  <si>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</si>
  <si>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</si>
  <si>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</si>
  <si>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</si>
  <si>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</si>
  <si>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</si>
  <si>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</si>
  <si>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</si>
  <si>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</si>
  <si>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</si>
  <si>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</si>
  <si>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</si>
  <si>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</si>
  <si>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</si>
  <si>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</si>
  <si>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</si>
  <si>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</si>
  <si>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</si>
  <si>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</si>
  <si>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</si>
  <si>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</si>
  <si>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</si>
  <si>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</si>
  <si>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</si>
  <si>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</si>
  <si>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</si>
  <si>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</si>
  <si>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</si>
  <si>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</si>
  <si>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</si>
  <si>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</si>
  <si>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</si>
  <si>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</si>
  <si>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</si>
  <si>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</si>
  <si>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</si>
  <si>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</si>
  <si>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</si>
  <si>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</si>
  <si>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</si>
  <si>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</si>
  <si>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</si>
  <si>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</si>
  <si>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</si>
  <si>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</si>
  <si>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</si>
  <si>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</si>
  <si>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</si>
  <si>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</si>
  <si>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</si>
  <si>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</si>
  <si>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</si>
  <si>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</si>
  <si>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</si>
  <si>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</si>
  <si>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</si>
  <si>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</si>
  <si>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</si>
  <si>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</si>
  <si>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</si>
  <si>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</si>
  <si>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</si>
  <si>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</si>
  <si>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</si>
  <si>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</si>
  <si>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</si>
  <si>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</si>
  <si>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</si>
  <si>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</si>
  <si>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</si>
  <si>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</si>
  <si>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</si>
  <si>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</si>
  <si>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</si>
  <si>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</si>
  <si>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</si>
  <si>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</si>
  <si>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</si>
  <si>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</si>
  <si>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</si>
  <si>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</si>
  <si>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</si>
  <si>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</si>
  <si>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</si>
  <si>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</si>
  <si>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</si>
  <si>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</si>
  <si>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</si>
  <si>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</si>
  <si>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</si>
  <si>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</si>
  <si>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</si>
  <si>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</si>
  <si>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</si>
  <si>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</si>
  <si>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</si>
  <si>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</si>
  <si>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</si>
  <si>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</si>
  <si>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</si>
  <si>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</si>
  <si>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</si>
  <si>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</si>
  <si>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</si>
  <si>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</si>
  <si>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</si>
  <si>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</si>
  <si>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</si>
  <si>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</si>
  <si>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</si>
  <si>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</si>
  <si>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</si>
  <si>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</si>
  <si>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</si>
  <si>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</si>
  <si>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</si>
  <si>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</si>
  <si>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</si>
  <si>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</si>
  <si>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</si>
  <si>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</si>
  <si>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</si>
  <si>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</si>
  <si>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</si>
  <si>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</si>
  <si>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</si>
  <si>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</si>
  <si>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</si>
  <si>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</si>
  <si>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</si>
  <si>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</si>
  <si>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</si>
  <si>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</si>
  <si>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</si>
  <si>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</si>
  <si>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</si>
  <si>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</si>
  <si>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</si>
  <si>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</si>
  <si>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</si>
  <si>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</si>
  <si>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</si>
  <si>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</si>
  <si>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</si>
  <si>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</si>
  <si>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</si>
  <si>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</si>
  <si>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</si>
  <si>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</si>
  <si>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</si>
  <si>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</si>
  <si>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</si>
  <si>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</si>
  <si>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</si>
  <si>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</si>
  <si>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</si>
  <si>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</si>
  <si>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</si>
  <si>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</si>
  <si>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</si>
  <si>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</si>
  <si>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</si>
  <si>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</si>
  <si>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</si>
  <si>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</si>
  <si>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</si>
  <si>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</si>
  <si>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</si>
  <si>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</si>
  <si>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</si>
  <si>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</si>
  <si>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</si>
  <si>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</si>
  <si>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</si>
  <si>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</si>
  <si>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</si>
  <si>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</si>
  <si>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</si>
  <si>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</si>
  <si>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</si>
  <si>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</si>
  <si>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</si>
  <si>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</si>
  <si>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</si>
  <si>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</si>
  <si>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</si>
  <si>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</si>
  <si>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</si>
  <si>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</si>
  <si>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</si>
  <si>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</si>
  <si>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</si>
  <si>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</si>
  <si>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</si>
  <si>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</si>
  <si>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</si>
  <si>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</si>
  <si>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</si>
  <si>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</si>
  <si>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</si>
  <si>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</si>
  <si>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</si>
  <si>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</si>
  <si>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</si>
  <si>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</si>
  <si>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</si>
  <si>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</si>
  <si>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</si>
  <si>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</si>
  <si>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</si>
  <si>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</si>
  <si>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</si>
  <si>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</si>
  <si>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</si>
  <si>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</si>
  <si>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</si>
  <si>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</si>
  <si>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</si>
  <si>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</si>
  <si>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</si>
  <si>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</si>
  <si>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</si>
  <si>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</si>
  <si>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</si>
  <si>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</si>
  <si>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</si>
  <si>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</si>
  <si>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</si>
  <si>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</si>
  <si>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</si>
  <si>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</si>
  <si>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</si>
  <si>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</si>
  <si>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</si>
  <si>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</si>
  <si>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</si>
  <si>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</si>
  <si>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</si>
  <si>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</si>
  <si>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</si>
  <si>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</si>
  <si>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</si>
  <si>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</si>
  <si>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</si>
  <si>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</si>
  <si>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</si>
  <si>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</si>
  <si>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</si>
  <si>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</si>
  <si>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</si>
  <si>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</si>
  <si>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</si>
  <si>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</si>
  <si>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</si>
  <si>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</si>
  <si>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</si>
  <si>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</si>
  <si>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</si>
  <si>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</si>
  <si>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</si>
  <si>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</si>
  <si>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</si>
  <si>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</si>
  <si>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</si>
  <si>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</si>
  <si>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</si>
  <si>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</si>
  <si>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</si>
  <si>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</si>
  <si>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</si>
  <si>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</si>
  <si>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</si>
  <si>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</si>
  <si>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</si>
  <si>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</si>
  <si>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</si>
  <si>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</si>
  <si>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</si>
  <si>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</si>
  <si>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</si>
  <si>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</si>
  <si>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</si>
  <si>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</si>
  <si>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</si>
  <si>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</si>
  <si>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</si>
  <si>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</si>
  <si>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</si>
  <si>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</si>
  <si>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</si>
  <si>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</si>
  <si>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</si>
  <si>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</si>
  <si>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</si>
  <si>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</si>
  <si>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</si>
  <si>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</si>
  <si>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</si>
  <si>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</si>
  <si>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</si>
  <si>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</si>
  <si>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</si>
  <si>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</si>
  <si>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</si>
  <si>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</si>
  <si>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</si>
  <si>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</si>
  <si>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</si>
  <si>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</si>
  <si>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</si>
  <si>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</si>
  <si>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</si>
  <si>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</si>
  <si>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</si>
  <si>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</si>
  <si>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</si>
  <si>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</si>
  <si>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</si>
  <si>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</si>
  <si>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</si>
  <si>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</si>
  <si>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</si>
  <si>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</si>
  <si>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</si>
  <si>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</si>
  <si>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</si>
  <si>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</si>
  <si>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</si>
  <si>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</si>
  <si>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</si>
  <si>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</si>
  <si>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</si>
  <si>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</si>
  <si>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</si>
  <si>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</si>
  <si>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</si>
  <si>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</si>
  <si>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</si>
  <si>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</si>
  <si>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</si>
  <si>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</si>
  <si>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</si>
  <si>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</si>
  <si>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</si>
  <si>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</si>
  <si>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</si>
  <si>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</si>
  <si>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</si>
  <si>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</si>
  <si>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</si>
  <si>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</si>
  <si>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</si>
  <si>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</si>
  <si>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</si>
  <si>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</si>
  <si>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</si>
  <si>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</si>
  <si>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</si>
  <si>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</si>
  <si>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</si>
  <si>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</si>
  <si>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</si>
  <si>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</si>
  <si>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</si>
  <si>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</si>
  <si>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</si>
  <si>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</si>
  <si>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</si>
  <si>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</si>
  <si>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</si>
  <si>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</si>
  <si>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</si>
  <si>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</si>
  <si>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</si>
  <si>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</si>
  <si>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</si>
  <si>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</si>
  <si>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</si>
  <si>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</si>
  <si>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</si>
  <si>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</si>
  <si>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</si>
  <si>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</si>
  <si>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</si>
  <si>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</si>
  <si>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</si>
  <si>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</si>
  <si>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</si>
  <si>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</si>
  <si>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</si>
  <si>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</si>
  <si>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</si>
  <si>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</si>
  <si>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</si>
  <si>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</si>
  <si>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</si>
  <si>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</si>
  <si>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</si>
  <si>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</si>
  <si>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</si>
  <si>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</si>
  <si>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</si>
  <si>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</si>
  <si>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</si>
  <si>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</si>
  <si>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</si>
  <si>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</si>
  <si>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</si>
  <si>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</si>
  <si>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</si>
  <si>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</si>
  <si>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</si>
  <si>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</si>
  <si>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</si>
  <si>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</si>
  <si>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</si>
  <si>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</si>
  <si>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</si>
  <si>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</si>
  <si>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</si>
  <si>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</si>
  <si>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</si>
  <si>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</si>
  <si>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</si>
  <si>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</si>
  <si>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</si>
  <si>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</si>
  <si>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</si>
  <si>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</si>
  <si>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</si>
  <si>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</si>
  <si>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</si>
  <si>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</si>
  <si>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</si>
  <si>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</si>
  <si>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</si>
  <si>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</si>
  <si>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</si>
  <si>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</si>
  <si>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</si>
  <si>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</si>
  <si>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</si>
  <si>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</si>
  <si>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</si>
  <si>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</si>
  <si>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</si>
  <si>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</si>
  <si>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</si>
  <si>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</si>
  <si>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</si>
  <si>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</si>
  <si>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</si>
  <si>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</si>
  <si>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</si>
  <si>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</si>
  <si>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</si>
  <si>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</si>
  <si>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</si>
  <si>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</si>
  <si>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</si>
  <si>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</si>
  <si>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</si>
  <si>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</si>
  <si>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</si>
  <si>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</si>
  <si>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</si>
  <si>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</si>
  <si>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</si>
  <si>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</si>
  <si>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</si>
  <si>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</si>
  <si>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</si>
  <si>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</si>
  <si>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</si>
  <si>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</si>
  <si>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</si>
  <si>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</si>
  <si>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</si>
  <si>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</si>
  <si>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</si>
  <si>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</si>
  <si>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</si>
  <si>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</si>
  <si>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</si>
  <si>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</si>
  <si>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</si>
  <si>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</si>
  <si>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</si>
  <si>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</si>
  <si>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</si>
  <si>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</si>
  <si>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</si>
  <si>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</si>
  <si>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</si>
  <si>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</si>
  <si>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</si>
  <si>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</si>
  <si>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</si>
  <si>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</si>
  <si>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</si>
  <si>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</si>
  <si>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</si>
  <si>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</si>
  <si>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</si>
  <si>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</si>
  <si>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</si>
  <si>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</si>
  <si>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</si>
  <si>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</si>
  <si>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</si>
  <si>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</si>
  <si>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</si>
  <si>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</si>
  <si>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</si>
  <si>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</si>
  <si>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</si>
  <si>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</si>
  <si>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</si>
  <si>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</si>
  <si>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</si>
  <si>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</si>
  <si>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</si>
  <si>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</si>
  <si>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</si>
  <si>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</si>
  <si>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</si>
  <si>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</si>
  <si>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</si>
  <si>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</si>
  <si>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</si>
  <si>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</si>
  <si>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</si>
  <si>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</si>
  <si>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</si>
  <si>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</si>
  <si>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</si>
  <si>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</si>
  <si>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</si>
  <si>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</si>
  <si>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</si>
  <si>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</si>
  <si>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</si>
  <si>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</si>
  <si>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</si>
  <si>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</si>
  <si>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</si>
  <si>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</si>
  <si>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</si>
  <si>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</si>
  <si>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</si>
  <si>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</si>
  <si>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</si>
  <si>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</si>
  <si>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</si>
  <si>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</si>
  <si>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</si>
  <si>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</si>
  <si>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</si>
  <si>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</si>
  <si>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</si>
  <si>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</si>
  <si>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</si>
  <si>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</si>
  <si>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</si>
  <si>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</si>
  <si>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</si>
  <si>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</si>
  <si>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</si>
  <si>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</si>
  <si>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</si>
  <si>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</si>
  <si>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</si>
  <si>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</si>
  <si>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</si>
  <si>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</si>
  <si>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</si>
  <si>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</si>
  <si>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</si>
  <si>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</si>
  <si>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</si>
  <si>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</si>
  <si>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</si>
  <si>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</si>
  <si>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</si>
  <si>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</si>
  <si>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</si>
  <si>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</si>
  <si>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</si>
  <si>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</si>
  <si>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</si>
  <si>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</si>
  <si>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</si>
  <si>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</si>
  <si>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</si>
  <si>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</si>
  <si>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</si>
  <si>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</si>
  <si>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</si>
  <si>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</si>
  <si>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</si>
  <si>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</si>
  <si>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</si>
  <si>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</si>
  <si>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</si>
  <si>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</si>
  <si>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</si>
  <si>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</si>
  <si>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</si>
  <si>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</si>
  <si>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</si>
  <si>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</si>
  <si>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</si>
  <si>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</si>
  <si>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</si>
  <si>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</si>
  <si>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</si>
  <si>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</si>
  <si>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</si>
  <si>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</si>
  <si>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</si>
  <si>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</si>
  <si>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</si>
  <si>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</si>
  <si>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</si>
  <si>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</si>
  <si>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</si>
  <si>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</si>
  <si>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</si>
  <si>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</si>
  <si>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</si>
  <si>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</si>
  <si>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</si>
  <si>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</si>
  <si>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</si>
  <si>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</si>
  <si>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</si>
  <si>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</si>
  <si>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</si>
  <si>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</si>
  <si>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</si>
  <si>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</si>
  <si>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</si>
  <si>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</si>
  <si>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</si>
  <si>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</si>
  <si>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</si>
  <si>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</si>
  <si>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</si>
  <si>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</si>
  <si>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</si>
  <si>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</si>
  <si>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</si>
  <si>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</si>
  <si>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</si>
  <si>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</si>
  <si>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</si>
  <si>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</si>
  <si>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</si>
  <si>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</si>
  <si>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</si>
  <si>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</si>
  <si>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</si>
  <si>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</si>
  <si>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</si>
  <si>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</si>
  <si>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</si>
  <si>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</si>
  <si>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</si>
  <si>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</si>
  <si>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</si>
  <si>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</si>
  <si>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</si>
  <si>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</si>
  <si>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</si>
  <si>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</si>
  <si>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</si>
  <si>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</si>
  <si>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</si>
  <si>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</si>
  <si>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</si>
  <si>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</si>
  <si>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</si>
  <si>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</si>
  <si>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</si>
  <si>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</si>
  <si>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</si>
  <si>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</si>
  <si>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</si>
  <si>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</si>
  <si>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</si>
  <si>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</si>
  <si>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</si>
  <si>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</si>
  <si>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</si>
  <si>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</si>
  <si>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</si>
  <si>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</si>
  <si>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</si>
  <si>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</si>
  <si>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</si>
  <si>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</si>
  <si>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</si>
  <si>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</si>
  <si>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</si>
  <si>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</si>
  <si>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</si>
  <si>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</si>
  <si>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</si>
  <si>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</si>
  <si>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</si>
  <si>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</si>
  <si>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</si>
  <si>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</si>
  <si>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</si>
  <si>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</si>
  <si>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</si>
  <si>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</si>
  <si>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</si>
  <si>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</si>
  <si>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</si>
  <si>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</si>
  <si>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</si>
  <si>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</si>
  <si>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</si>
  <si>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</si>
  <si>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</si>
  <si>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</si>
  <si>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</si>
  <si>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</si>
  <si>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</si>
  <si>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</si>
  <si>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</si>
  <si>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</si>
  <si>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</si>
  <si>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</si>
  <si>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</si>
  <si>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</si>
  <si>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</si>
  <si>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</si>
  <si>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</si>
  <si>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</si>
  <si>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</si>
  <si>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</si>
  <si>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</si>
  <si>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</si>
  <si>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</si>
  <si>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</si>
  <si>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</si>
  <si>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</si>
  <si>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</si>
  <si>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</si>
  <si>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</si>
  <si>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</si>
  <si>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</si>
  <si>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</si>
  <si>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</si>
  <si>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</si>
  <si>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</si>
  <si>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</si>
  <si>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</si>
  <si>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</si>
  <si>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</si>
  <si>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</si>
  <si>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</si>
  <si>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</si>
  <si>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</si>
  <si>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</si>
  <si>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</si>
  <si>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</si>
  <si>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</si>
  <si>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</si>
  <si>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</si>
  <si>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</si>
  <si>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</si>
  <si>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</si>
  <si>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</si>
  <si>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</si>
  <si>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</si>
  <si>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</si>
  <si>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</si>
  <si>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</si>
  <si>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</si>
  <si>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</si>
  <si>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</si>
  <si>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</si>
  <si>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</si>
  <si>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</si>
  <si>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</si>
  <si>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</si>
  <si>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</si>
  <si>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</si>
  <si>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</si>
  <si>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</si>
  <si>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</si>
  <si>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</si>
  <si>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</si>
  <si>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</si>
  <si>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</si>
  <si>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</si>
  <si>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</si>
  <si>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</si>
  <si>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</si>
  <si>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</si>
  <si>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</si>
  <si>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</si>
  <si>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</si>
  <si>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</si>
  <si>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</si>
  <si>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</si>
  <si>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</si>
  <si>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</si>
  <si>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</si>
  <si>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</si>
  <si>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</si>
  <si>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</si>
  <si>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</si>
  <si>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</si>
  <si>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</si>
  <si>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</si>
  <si>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</si>
  <si>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</si>
  <si>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</si>
  <si>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</si>
  <si>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</si>
  <si>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</si>
  <si>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</si>
  <si>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</si>
  <si>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</si>
  <si>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</si>
  <si>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</si>
  <si>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</si>
  <si>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</si>
  <si>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</si>
  <si>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</si>
  <si>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</si>
  <si>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</si>
  <si>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</si>
  <si>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</si>
  <si>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</si>
  <si>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</si>
  <si>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</si>
  <si>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</si>
  <si>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</si>
  <si>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</si>
  <si>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</si>
  <si>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</si>
  <si>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</si>
  <si>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</si>
  <si>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</si>
  <si>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</si>
  <si>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</si>
  <si>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</si>
  <si>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</si>
  <si>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</si>
  <si>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</si>
  <si>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</si>
  <si>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</si>
  <si>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</si>
  <si>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</si>
  <si>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</si>
  <si>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</si>
  <si>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</si>
  <si>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</si>
  <si>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</si>
  <si>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</si>
  <si>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</si>
  <si>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</si>
  <si>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</si>
  <si>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</si>
  <si>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</si>
  <si>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</si>
  <si>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</si>
  <si>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</si>
  <si>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</si>
  <si>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</si>
  <si>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</si>
  <si>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</si>
  <si>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</si>
  <si>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</si>
  <si>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</si>
  <si>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</si>
  <si>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</si>
  <si>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</si>
  <si>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</si>
  <si>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</si>
  <si>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</si>
  <si>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</si>
  <si>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</si>
  <si>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</si>
  <si>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</si>
  <si>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</si>
  <si>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</si>
  <si>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</si>
  <si>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</si>
  <si>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</si>
  <si>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</si>
  <si>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</si>
  <si>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</si>
  <si>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</si>
  <si>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</si>
  <si>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</si>
  <si>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</si>
  <si>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</si>
  <si>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</si>
  <si>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</si>
  <si>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</si>
  <si>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</si>
  <si>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</si>
  <si>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</si>
  <si>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</si>
  <si>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</si>
  <si>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</si>
  <si>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</si>
  <si>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</si>
  <si>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</si>
  <si>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</si>
  <si>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</si>
  <si>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</si>
  <si>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</si>
  <si>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</si>
  <si>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</si>
  <si>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</si>
  <si>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</si>
  <si>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</si>
  <si>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</si>
  <si>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</si>
  <si>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</si>
  <si>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</si>
  <si>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</si>
  <si>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</si>
  <si>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</si>
  <si>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</si>
  <si>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</si>
  <si>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</si>
  <si>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</si>
  <si>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</si>
  <si>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</si>
  <si>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</si>
  <si>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</si>
  <si>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</si>
  <si>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</si>
  <si>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</si>
  <si>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</si>
  <si>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</si>
  <si>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</si>
  <si>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</si>
  <si>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</si>
  <si>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</si>
  <si>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</si>
  <si>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</si>
  <si>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</si>
  <si>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</si>
  <si>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</si>
  <si>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</si>
  <si>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</si>
  <si>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</si>
  <si>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</si>
  <si>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</si>
  <si>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</si>
  <si>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</si>
  <si>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</si>
  <si>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</si>
  <si>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</si>
  <si>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</si>
  <si>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</si>
  <si>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</si>
  <si>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</si>
  <si>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</si>
  <si>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</si>
  <si>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</si>
  <si>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</si>
  <si>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</si>
  <si>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</si>
  <si>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</si>
  <si>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</si>
  <si>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</si>
  <si>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</si>
  <si>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</si>
  <si>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</si>
  <si>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</si>
  <si>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</si>
  <si>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</si>
  <si>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</si>
  <si>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</si>
  <si>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</si>
  <si>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</si>
  <si>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</si>
  <si>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</si>
  <si>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</si>
  <si>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</si>
  <si>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</si>
  <si>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</si>
  <si>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</si>
  <si>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</si>
  <si>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</si>
  <si>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</si>
  <si>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</si>
  <si>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</si>
  <si>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</si>
  <si>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</si>
  <si>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</si>
  <si>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</si>
  <si>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</si>
  <si>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</si>
  <si>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</si>
  <si>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</si>
  <si>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</si>
  <si>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</si>
  <si>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</si>
  <si>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</si>
  <si>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</si>
  <si>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</si>
  <si>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</si>
  <si>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</si>
  <si>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</si>
  <si>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</si>
  <si>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</si>
  <si>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</si>
  <si>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</si>
  <si>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</si>
  <si>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</si>
  <si>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</si>
  <si>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</si>
  <si>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</si>
  <si>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</si>
  <si>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</si>
  <si>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</si>
  <si>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</si>
  <si>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</si>
  <si>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</si>
  <si>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</si>
  <si>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</si>
  <si>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</si>
  <si>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</si>
  <si>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</si>
  <si>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</si>
  <si>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</si>
  <si>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</si>
  <si>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</si>
  <si>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</si>
  <si>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</si>
  <si>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</si>
  <si>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</si>
  <si>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</si>
  <si>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</si>
  <si>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</si>
  <si>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</si>
  <si>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</si>
  <si>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</si>
  <si>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</si>
  <si>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</si>
  <si>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</si>
  <si>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</si>
  <si>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</si>
  <si>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</si>
  <si>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</si>
  <si>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</si>
  <si>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</si>
  <si>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</si>
  <si>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</si>
  <si>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</si>
  <si>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</si>
  <si>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</si>
  <si>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</si>
  <si>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</si>
  <si>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</si>
  <si>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</si>
  <si>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</si>
  <si>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</si>
  <si>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</si>
  <si>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</si>
  <si>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</si>
  <si>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</si>
  <si>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</si>
  <si>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</si>
  <si>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</si>
  <si>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</si>
  <si>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</si>
  <si>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</si>
  <si>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</si>
  <si>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</si>
  <si>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</si>
  <si>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</si>
  <si>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</si>
  <si>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</si>
  <si>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</si>
  <si>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</si>
  <si>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</si>
  <si>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</si>
  <si>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</si>
  <si>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</si>
  <si>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</si>
  <si>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</si>
  <si>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</si>
  <si>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</si>
  <si>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</si>
  <si>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</si>
  <si>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</si>
  <si>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</si>
  <si>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</si>
  <si>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</si>
  <si>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</si>
  <si>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</si>
  <si>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</si>
  <si>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</si>
  <si>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</si>
  <si>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</si>
  <si>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</si>
  <si>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</si>
  <si>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</si>
  <si>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</si>
  <si>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</si>
  <si>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</si>
  <si>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</si>
  <si>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</si>
  <si>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</si>
  <si>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</si>
  <si>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</si>
  <si>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</si>
  <si>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</si>
  <si>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</si>
  <si>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</si>
  <si>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</si>
  <si>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</si>
  <si>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</si>
  <si>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</si>
  <si>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</si>
  <si>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</si>
  <si>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</si>
  <si>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</si>
  <si>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</si>
  <si>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</si>
  <si>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</si>
  <si>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</si>
  <si>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</si>
  <si>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</si>
  <si>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</si>
  <si>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</si>
  <si>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</si>
  <si>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</si>
  <si>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</si>
  <si>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</si>
  <si>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</si>
  <si>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</si>
  <si>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</si>
  <si>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</si>
  <si>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</si>
  <si>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</si>
  <si>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</si>
  <si>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</si>
  <si>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</si>
  <si>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</si>
  <si>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</si>
  <si>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</si>
  <si>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</si>
  <si>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</si>
  <si>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</si>
  <si>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</si>
  <si>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</si>
  <si>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</si>
  <si>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</si>
  <si>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</si>
  <si>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</si>
  <si>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</si>
  <si>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</si>
  <si>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</si>
  <si>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</si>
  <si>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</si>
  <si>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</si>
  <si>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</si>
  <si>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</si>
  <si>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</si>
  <si>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</si>
  <si>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</si>
  <si>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</si>
  <si>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</si>
  <si>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</si>
  <si>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</si>
  <si>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</si>
  <si>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</si>
  <si>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</si>
  <si>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</si>
  <si>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</si>
  <si>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</si>
  <si>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</si>
  <si>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</si>
  <si>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</si>
  <si>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</si>
  <si>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</si>
  <si>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</si>
  <si>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</si>
  <si>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</si>
  <si>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</si>
  <si>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</si>
  <si>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</si>
  <si>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</si>
  <si>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</si>
  <si>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</si>
  <si>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</si>
  <si>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</si>
  <si>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</si>
  <si>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</si>
  <si>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</si>
  <si>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</si>
  <si>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</si>
  <si>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</si>
  <si>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</si>
  <si>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</si>
  <si>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</si>
  <si>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</si>
  <si>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</si>
  <si>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</si>
  <si>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</si>
  <si>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</si>
  <si>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</si>
  <si>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</si>
  <si>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</si>
  <si>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</si>
  <si>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</si>
  <si>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</si>
  <si>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</si>
  <si>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</si>
  <si>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</si>
  <si>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</si>
  <si>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</si>
  <si>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</si>
  <si>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</si>
  <si>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</si>
  <si>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</si>
  <si>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</si>
  <si>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</si>
  <si>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</si>
  <si>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</si>
  <si>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</si>
  <si>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</si>
  <si>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</si>
  <si>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</si>
  <si>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</si>
  <si>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</si>
  <si>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</si>
  <si>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</si>
  <si>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</si>
  <si>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</si>
  <si>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</si>
  <si>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</si>
  <si>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</si>
  <si>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</si>
  <si>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</si>
  <si>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</si>
  <si>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</si>
  <si>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</si>
  <si>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</si>
  <si>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</si>
  <si>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</si>
  <si>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</si>
  <si>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</si>
  <si>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</si>
  <si>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</si>
  <si>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</si>
  <si>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</si>
  <si>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</si>
  <si>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</si>
  <si>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</si>
  <si>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</si>
  <si>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</si>
  <si>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</si>
  <si>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</si>
  <si>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</si>
  <si>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</si>
  <si>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</si>
  <si>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</si>
  <si>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</si>
  <si>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</si>
  <si>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</si>
  <si>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</si>
  <si>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</si>
  <si>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</si>
  <si>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</si>
  <si>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</si>
  <si>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</si>
  <si>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</si>
  <si>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</si>
  <si>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</si>
  <si>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</si>
  <si>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</si>
  <si>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</si>
  <si>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</si>
  <si>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</si>
  <si>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</si>
  <si>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</si>
  <si>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</si>
  <si>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</si>
  <si>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</si>
  <si>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</si>
  <si>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</si>
  <si>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</si>
  <si>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</si>
  <si>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</si>
  <si>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</si>
  <si>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</si>
  <si>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</si>
  <si>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</si>
  <si>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</si>
  <si>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</si>
  <si>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</si>
  <si>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</si>
  <si>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</si>
  <si>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</si>
  <si>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</si>
  <si>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</si>
  <si>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</si>
  <si>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</si>
  <si>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</si>
  <si>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</si>
  <si>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</si>
  <si>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</si>
  <si>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</si>
  <si>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</si>
  <si>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</si>
  <si>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</si>
  <si>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</si>
  <si>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</si>
  <si>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</si>
  <si>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</si>
  <si>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</si>
  <si>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</si>
  <si>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</si>
  <si>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</si>
  <si>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</si>
  <si>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</si>
  <si>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</si>
  <si>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</si>
  <si>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</si>
  <si>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</si>
  <si>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</si>
  <si>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</si>
  <si>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</si>
  <si>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</si>
  <si>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</si>
  <si>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</si>
  <si>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</si>
  <si>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</si>
  <si>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</si>
  <si>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</si>
  <si>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</si>
  <si>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</si>
  <si>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</si>
  <si>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</si>
  <si>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</si>
  <si>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</si>
  <si>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</si>
  <si>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</si>
  <si>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</si>
  <si>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</si>
  <si>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</si>
  <si>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</si>
  <si>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</si>
  <si>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</si>
  <si>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</si>
  <si>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</si>
  <si>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</si>
  <si>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</si>
  <si>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</si>
  <si>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</si>
  <si>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</si>
  <si>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</si>
  <si>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</si>
  <si>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</si>
  <si>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</si>
  <si>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</si>
  <si>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</si>
  <si>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</si>
  <si>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</si>
  <si>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</si>
  <si>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</si>
  <si>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</si>
  <si>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</si>
  <si>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</si>
  <si>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</si>
  <si>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</si>
  <si>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</si>
  <si>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</si>
  <si>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</si>
  <si>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</si>
  <si>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</si>
  <si>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</si>
  <si>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</si>
  <si>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</si>
  <si>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</si>
  <si>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</si>
  <si>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</si>
  <si>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</si>
  <si>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</si>
  <si>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</si>
  <si>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</si>
  <si>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</si>
  <si>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</si>
  <si>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</si>
  <si>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</si>
  <si>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</si>
  <si>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</si>
  <si>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</si>
  <si>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</si>
  <si>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</si>
  <si>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</si>
  <si>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</si>
  <si>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</si>
  <si>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</si>
  <si>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</si>
  <si>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</si>
  <si>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</si>
  <si>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</si>
  <si>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</si>
  <si>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</si>
  <si>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</si>
  <si>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</si>
  <si>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</si>
  <si>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</si>
  <si>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</si>
  <si>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</si>
  <si>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</si>
  <si>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</si>
  <si>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</si>
  <si>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</si>
  <si>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</si>
  <si>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</si>
  <si>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</si>
  <si>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</si>
  <si>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</si>
  <si>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</si>
  <si>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</si>
  <si>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</si>
  <si>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</si>
  <si>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</si>
  <si>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</si>
  <si>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</si>
  <si>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</si>
  <si>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</si>
  <si>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</si>
  <si>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</si>
  <si>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</si>
  <si>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</si>
  <si>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</si>
  <si>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</si>
  <si>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</si>
  <si>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</si>
  <si>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</si>
  <si>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</si>
  <si>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</si>
  <si>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</si>
  <si>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</si>
  <si>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</si>
  <si>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</si>
  <si>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</si>
  <si>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</si>
  <si>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</si>
  <si>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</si>
  <si>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</si>
  <si>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</si>
  <si>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</si>
  <si>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</si>
  <si>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</si>
  <si>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</si>
  <si>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</si>
  <si>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</si>
  <si>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</si>
  <si>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</si>
  <si>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</si>
  <si>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</si>
  <si>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</si>
  <si>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</si>
  <si>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</si>
  <si>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</si>
  <si>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</si>
  <si>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</si>
  <si>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</si>
  <si>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</si>
  <si>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</si>
  <si>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</si>
  <si>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</si>
  <si>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</si>
  <si>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</si>
  <si>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</si>
  <si>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</si>
  <si>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</si>
  <si>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</si>
  <si>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</si>
  <si>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</si>
  <si>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</si>
  <si>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</si>
  <si>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</si>
  <si>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</si>
  <si>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</si>
  <si>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</si>
  <si>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</si>
  <si>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</si>
  <si>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</si>
  <si>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</si>
  <si>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</si>
  <si>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</si>
  <si>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</si>
  <si>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</si>
  <si>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</si>
  <si>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</si>
  <si>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</si>
  <si>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</si>
  <si>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</si>
  <si>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</si>
  <si>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</si>
  <si>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</si>
  <si>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</si>
  <si>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</si>
  <si>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</si>
  <si>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</si>
  <si>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</si>
  <si>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</si>
  <si>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</si>
  <si>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</si>
  <si>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</si>
  <si>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</si>
  <si>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</si>
  <si>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</si>
  <si>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</si>
  <si>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</si>
  <si>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</si>
  <si>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</si>
  <si>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</si>
  <si>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</si>
  <si>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</si>
  <si>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</si>
  <si>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</si>
  <si>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</si>
  <si>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</si>
  <si>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</si>
  <si>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</si>
  <si>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</si>
  <si>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</si>
  <si>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</si>
  <si>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</si>
  <si>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</si>
  <si>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</si>
  <si>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</si>
  <si>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</si>
  <si>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</si>
  <si>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</si>
  <si>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</si>
  <si>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</si>
  <si>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</si>
  <si>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</si>
  <si>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</si>
  <si>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</si>
  <si>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</si>
  <si>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</si>
  <si>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</si>
  <si>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</si>
  <si>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</si>
  <si>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</si>
  <si>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</si>
  <si>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</si>
  <si>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</si>
  <si>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</si>
  <si>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</si>
  <si>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</si>
  <si>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</si>
  <si>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</si>
  <si>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</si>
  <si>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</si>
  <si>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</si>
  <si>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</si>
  <si>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</si>
  <si>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</si>
  <si>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</si>
  <si>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</si>
  <si>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</si>
  <si>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</si>
  <si>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</si>
  <si>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</si>
  <si>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</si>
  <si>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</si>
  <si>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</si>
  <si>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</si>
  <si>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</si>
  <si>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</si>
  <si>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</si>
  <si>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</si>
  <si>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</si>
  <si>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</si>
  <si>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</si>
  <si>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</si>
  <si>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</si>
  <si>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</si>
  <si>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</si>
  <si>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</si>
  <si>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</si>
  <si>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</si>
  <si>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</si>
  <si>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</si>
  <si>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</si>
  <si>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</si>
  <si>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</si>
  <si>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</si>
  <si>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</si>
  <si>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</si>
  <si>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</si>
  <si>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</si>
  <si>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</si>
  <si>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</si>
  <si>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</si>
  <si>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</si>
  <si>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</si>
  <si>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</si>
  <si>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</si>
  <si>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</si>
  <si>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</si>
  <si>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</si>
  <si>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</si>
  <si>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</si>
  <si>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</si>
  <si>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</si>
  <si>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</si>
  <si>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</si>
  <si>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</si>
  <si>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</si>
  <si>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</si>
  <si>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</si>
  <si>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</si>
  <si>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</si>
  <si>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</si>
  <si>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</si>
  <si>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</si>
  <si>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</si>
  <si>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</si>
  <si>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</si>
  <si>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</si>
  <si>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</si>
  <si>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</si>
  <si>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</si>
  <si>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</si>
  <si>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</si>
  <si>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</si>
  <si>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</si>
  <si>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</si>
  <si>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</si>
  <si>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</si>
  <si>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</si>
  <si>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</si>
  <si>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</si>
  <si>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</si>
  <si>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</si>
  <si>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</si>
  <si>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</si>
  <si>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</si>
  <si>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</si>
  <si>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</si>
  <si>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</si>
  <si>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</si>
  <si>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</si>
  <si>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</si>
  <si>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</si>
  <si>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</si>
  <si>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</si>
  <si>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</si>
  <si>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</si>
  <si>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</si>
  <si>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</si>
  <si>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</si>
  <si>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</si>
  <si>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</si>
  <si>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</si>
  <si>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</si>
  <si>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</si>
  <si>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</si>
  <si>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</si>
  <si>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</si>
  <si>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</si>
  <si>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</si>
  <si>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</si>
  <si>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</si>
  <si>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</si>
  <si>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</si>
  <si>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</si>
  <si>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</si>
  <si>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</si>
  <si>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</si>
  <si>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</si>
  <si>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</si>
  <si>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</si>
  <si>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</si>
  <si>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</si>
  <si>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</si>
  <si>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</si>
  <si>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</si>
  <si>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</si>
  <si>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</si>
  <si>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</si>
  <si>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</si>
  <si>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</si>
  <si>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</si>
  <si>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</si>
  <si>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</si>
  <si>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</si>
  <si>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</si>
  <si>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</si>
  <si>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</si>
  <si>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</si>
  <si>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</si>
  <si>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</si>
  <si>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</si>
  <si>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</si>
  <si>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</si>
  <si>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</si>
  <si>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</si>
  <si>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</si>
  <si>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</si>
  <si>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</si>
  <si>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</si>
  <si>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</si>
  <si>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</si>
  <si>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</si>
  <si>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</si>
  <si>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</si>
  <si>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</si>
  <si>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</si>
  <si>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</si>
  <si>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</si>
  <si>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</si>
  <si>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</si>
  <si>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</si>
  <si>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</si>
  <si>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</si>
  <si>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</si>
  <si>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</si>
  <si>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</si>
  <si>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</si>
  <si>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</si>
  <si>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</si>
  <si>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</si>
  <si>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</si>
  <si>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</si>
  <si>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</si>
  <si>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</si>
  <si>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</si>
  <si>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</si>
  <si>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</si>
  <si>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</si>
  <si>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</si>
  <si>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</si>
  <si>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</si>
  <si>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</si>
  <si>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</si>
  <si>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</si>
  <si>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</si>
  <si>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</si>
  <si>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</si>
  <si>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</si>
  <si>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</si>
  <si>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</si>
  <si>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</si>
  <si>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</si>
  <si>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</si>
  <si>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</si>
  <si>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</si>
  <si>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</si>
  <si>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</si>
  <si>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</si>
  <si>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</si>
  <si>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</si>
  <si>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</si>
  <si>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</si>
  <si>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</si>
  <si>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</si>
  <si>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</si>
  <si>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</si>
  <si>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</si>
  <si>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</si>
  <si>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</si>
  <si>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</si>
  <si>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</si>
  <si>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</si>
  <si>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</si>
  <si>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</si>
  <si>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</si>
  <si>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</si>
  <si>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</si>
  <si>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</si>
  <si>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</si>
  <si>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</si>
  <si>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</si>
  <si>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</si>
  <si>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</si>
  <si>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</si>
  <si>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</si>
  <si>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</si>
  <si>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</si>
  <si>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</si>
  <si>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</si>
  <si>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</si>
  <si>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</si>
  <si>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</si>
  <si>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</si>
  <si>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</si>
  <si>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</si>
  <si>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</si>
  <si>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</si>
  <si>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</si>
  <si>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</si>
  <si>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</si>
  <si>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</si>
  <si>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</si>
  <si>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</si>
  <si>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</si>
  <si>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</si>
  <si>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</si>
  <si>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</si>
  <si>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</si>
  <si>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</si>
  <si>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</si>
  <si>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</si>
  <si>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</si>
  <si>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</si>
  <si>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</si>
  <si>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</si>
  <si>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</si>
  <si>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</si>
  <si>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</si>
  <si>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</si>
  <si>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</si>
  <si>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</si>
  <si>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</si>
  <si>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</si>
  <si>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</si>
  <si>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</si>
  <si>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</si>
  <si>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</si>
  <si>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</si>
  <si>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</si>
  <si>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</si>
  <si>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</si>
  <si>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</si>
  <si>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</si>
  <si>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</si>
  <si>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</si>
  <si>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</si>
  <si>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</si>
  <si>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</si>
  <si>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</si>
  <si>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</si>
  <si>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</si>
  <si>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</si>
  <si>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</si>
  <si>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</si>
  <si>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</si>
  <si>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</si>
  <si>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</si>
  <si>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</si>
  <si>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</si>
  <si>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</si>
  <si>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</si>
  <si>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</si>
  <si>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</si>
  <si>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</si>
  <si>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</si>
  <si>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</si>
  <si>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</si>
  <si>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</si>
  <si>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</si>
  <si>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</si>
  <si>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</si>
  <si>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</si>
  <si>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</si>
  <si>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</si>
  <si>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</si>
  <si>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</si>
  <si>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</si>
  <si>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</si>
  <si>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</si>
  <si>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</si>
  <si>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</si>
  <si>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</si>
  <si>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</si>
  <si>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</si>
  <si>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</si>
  <si>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</si>
  <si>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</si>
  <si>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</si>
  <si>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</si>
  <si>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</si>
  <si>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</si>
  <si>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</si>
  <si>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</si>
  <si>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</si>
  <si>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</si>
  <si>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</si>
  <si>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</si>
  <si>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</si>
  <si>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</si>
  <si>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</si>
  <si>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</si>
  <si>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</si>
  <si>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</si>
  <si>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</si>
  <si>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</si>
  <si>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</si>
  <si>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</si>
  <si>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</si>
  <si>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</si>
  <si>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</si>
  <si>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</si>
  <si>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</si>
  <si>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</si>
  <si>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</si>
  <si>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</si>
  <si>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</si>
  <si>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</si>
  <si>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</si>
  <si>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</si>
  <si>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</si>
  <si>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</si>
  <si>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</si>
  <si>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</si>
  <si>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</si>
  <si>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</si>
  <si>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</si>
  <si>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</si>
  <si>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</si>
  <si>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</si>
  <si>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</si>
  <si>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</si>
  <si>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</si>
  <si>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</si>
  <si>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</si>
  <si>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</si>
  <si>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</si>
  <si>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</si>
  <si>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</si>
  <si>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</si>
  <si>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</si>
  <si>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</si>
  <si>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</si>
  <si>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</si>
  <si>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</si>
  <si>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</si>
  <si>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</si>
  <si>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</si>
  <si>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</si>
  <si>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</si>
  <si>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</si>
  <si>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</si>
  <si>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</si>
  <si>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</si>
  <si>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</si>
  <si>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</si>
  <si>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</si>
  <si>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</si>
  <si>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</si>
  <si>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</si>
  <si>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</si>
  <si>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</si>
  <si>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</si>
  <si>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</si>
  <si>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</si>
  <si>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</si>
  <si>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</si>
  <si>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</si>
  <si>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</si>
  <si>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</si>
  <si>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</si>
  <si>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</si>
  <si>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</si>
  <si>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</si>
  <si>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</si>
  <si>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</si>
  <si>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</si>
  <si>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</si>
  <si>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</si>
  <si>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</si>
  <si>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</si>
  <si>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</si>
  <si>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</si>
  <si>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</si>
  <si>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</si>
  <si>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</si>
  <si>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</si>
  <si>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</si>
  <si>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</si>
  <si>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</si>
  <si>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</si>
  <si>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</si>
  <si>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</si>
  <si>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</si>
  <si>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</si>
  <si>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</si>
  <si>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</si>
  <si>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</si>
  <si>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</si>
  <si>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</si>
  <si>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</si>
  <si>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</si>
  <si>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</si>
  <si>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</si>
  <si>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</si>
  <si>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</si>
  <si>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</si>
  <si>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</si>
  <si>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</si>
  <si>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</si>
  <si>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</si>
  <si>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</si>
  <si>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</si>
  <si>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</si>
  <si>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</si>
  <si>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</si>
  <si>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</si>
  <si>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</si>
  <si>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</si>
  <si>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</si>
  <si>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</si>
  <si>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</si>
  <si>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</si>
  <si>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</si>
  <si>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</si>
  <si>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</si>
  <si>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</si>
  <si>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</si>
  <si>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</si>
  <si>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</si>
  <si>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</si>
  <si>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</si>
  <si>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</si>
  <si>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</si>
  <si>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</si>
  <si>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</si>
  <si>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</si>
  <si>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</si>
  <si>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</si>
  <si>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</si>
  <si>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</si>
  <si>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</si>
  <si>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</si>
  <si>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</si>
  <si>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</si>
  <si>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</si>
  <si>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</si>
  <si>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</si>
  <si>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</si>
  <si>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</si>
  <si>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</si>
  <si>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</si>
  <si>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</si>
  <si>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</si>
  <si>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</si>
  <si>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</si>
  <si>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</si>
  <si>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</si>
  <si>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</si>
  <si>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</si>
  <si>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</si>
  <si>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</si>
  <si>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</si>
  <si>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</si>
  <si>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</si>
  <si>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</si>
  <si>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</si>
  <si>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</si>
  <si>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</si>
  <si>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</si>
  <si>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</si>
  <si>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</si>
  <si>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</si>
  <si>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</si>
  <si>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</si>
  <si>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</si>
  <si>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</si>
  <si>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</si>
  <si>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</si>
  <si>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</si>
  <si>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</si>
  <si>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</si>
  <si>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</si>
  <si>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</si>
  <si>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</si>
  <si>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</si>
  <si>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</si>
  <si>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</si>
  <si>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</si>
  <si>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</si>
  <si>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</si>
  <si>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</si>
  <si>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</si>
  <si>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</si>
  <si>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</si>
  <si>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</si>
  <si>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</si>
  <si>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</si>
  <si>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</si>
  <si>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</si>
  <si>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</si>
  <si>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</si>
  <si>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</si>
  <si>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</si>
  <si>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</si>
  <si>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</si>
  <si>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</si>
  <si>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</si>
  <si>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</si>
  <si>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</si>
  <si>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</si>
  <si>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</si>
  <si>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</si>
  <si>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</si>
  <si>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</si>
  <si>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</si>
  <si>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</si>
  <si>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</si>
  <si>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</si>
  <si>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</si>
  <si>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</si>
  <si>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</si>
  <si>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</si>
  <si>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</si>
  <si>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</si>
  <si>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</si>
  <si>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</si>
  <si>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</si>
  <si>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</si>
  <si>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</si>
  <si>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</si>
  <si>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</si>
  <si>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</si>
  <si>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</si>
  <si>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</si>
  <si>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</si>
  <si>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</si>
  <si>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</si>
  <si>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</si>
  <si>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</si>
  <si>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</si>
  <si>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</si>
  <si>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</si>
  <si>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</si>
  <si>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</si>
  <si>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</si>
  <si>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</si>
  <si>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</si>
  <si>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</si>
  <si>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</si>
  <si>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</si>
  <si>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</si>
  <si>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</si>
  <si>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</si>
  <si>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</si>
  <si>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</si>
  <si>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</si>
  <si>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</si>
  <si>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</si>
  <si>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</si>
  <si>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</si>
  <si>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</si>
  <si>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</si>
  <si>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</si>
  <si>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</si>
  <si>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</si>
  <si>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</si>
  <si>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</si>
  <si>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</si>
  <si>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</si>
  <si>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</si>
  <si>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</si>
  <si>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</si>
  <si>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</si>
  <si>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</si>
  <si>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</si>
  <si>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</si>
  <si>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</si>
  <si>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</si>
  <si>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</si>
  <si>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</si>
  <si>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</si>
  <si>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</si>
  <si>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</si>
  <si>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</si>
  <si>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</si>
  <si>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</si>
  <si>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</si>
  <si>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</si>
  <si>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</si>
  <si>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</si>
  <si>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</si>
  <si>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</si>
  <si>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</si>
  <si>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</si>
  <si>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</si>
  <si>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</si>
  <si>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</si>
  <si>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</si>
  <si>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</si>
  <si>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</si>
  <si>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</si>
  <si>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</si>
  <si>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</si>
  <si>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</si>
  <si>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</si>
  <si>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</si>
  <si>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</si>
  <si>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</si>
  <si>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</si>
  <si>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</si>
  <si>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</si>
  <si>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</si>
  <si>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</si>
  <si>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</si>
  <si>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</si>
  <si>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</si>
  <si>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</si>
  <si>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</si>
  <si>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</si>
  <si>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</si>
  <si>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</si>
  <si>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</si>
  <si>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</si>
  <si>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</si>
  <si>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</si>
  <si>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</si>
  <si>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</si>
  <si>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</si>
  <si>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</si>
  <si>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</si>
  <si>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</si>
  <si>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</si>
  <si>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</si>
  <si>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</si>
  <si>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</si>
  <si>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</si>
  <si>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</si>
  <si>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</si>
  <si>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</si>
  <si>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</si>
  <si>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</si>
  <si>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</si>
  <si>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</si>
  <si>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</si>
  <si>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</si>
  <si>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</si>
  <si>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</si>
  <si>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</si>
  <si>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</si>
  <si>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</si>
  <si>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</si>
  <si>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</si>
  <si>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</si>
  <si>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</si>
  <si>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</si>
  <si>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</si>
  <si>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</si>
  <si>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</si>
  <si>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</si>
  <si>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</si>
  <si>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</si>
  <si>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</si>
  <si>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</si>
  <si>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</si>
  <si>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</si>
  <si>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</si>
  <si>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</si>
  <si>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</si>
  <si>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</si>
  <si>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</si>
  <si>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</si>
  <si>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</si>
  <si>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</si>
  <si>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</si>
  <si>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</si>
  <si>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</si>
  <si>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</si>
  <si>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</si>
  <si>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</si>
  <si>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</si>
  <si>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</si>
  <si>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</si>
  <si>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</si>
  <si>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</si>
  <si>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</si>
  <si>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</si>
  <si>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</si>
  <si>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</si>
  <si>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</si>
  <si>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</si>
  <si>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</si>
  <si>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</si>
  <si>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</si>
  <si>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</si>
  <si>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</si>
  <si>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</si>
  <si>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</si>
  <si>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</si>
  <si>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</si>
  <si>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</si>
  <si>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</si>
  <si>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</si>
  <si>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</si>
  <si>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</si>
  <si>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</si>
  <si>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</si>
  <si>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</si>
  <si>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</si>
  <si>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</si>
  <si>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</si>
  <si>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</si>
  <si>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</si>
  <si>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</si>
  <si>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</si>
  <si>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</si>
  <si>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</si>
  <si>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</si>
  <si>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</si>
  <si>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</si>
  <si>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</si>
  <si>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</si>
  <si>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</si>
  <si>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</si>
  <si>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</si>
  <si>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</si>
  <si>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</si>
  <si>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</si>
  <si>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</si>
  <si>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</si>
  <si>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</si>
  <si>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</si>
  <si>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</si>
  <si>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</si>
  <si>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</si>
  <si>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</si>
  <si>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</si>
  <si>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</si>
  <si>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</si>
  <si>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</si>
  <si>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</si>
  <si>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</si>
  <si>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</si>
  <si>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</si>
  <si>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</si>
  <si>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</si>
  <si>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</si>
  <si>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</si>
  <si>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</si>
  <si>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</si>
  <si>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</si>
  <si>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</si>
  <si>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</si>
  <si>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</si>
  <si>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</si>
  <si>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</si>
  <si>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</si>
  <si>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</si>
  <si>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</si>
  <si>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</si>
  <si>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</si>
  <si>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</si>
  <si>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</si>
  <si>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</si>
  <si>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</si>
  <si>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</si>
  <si>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</si>
  <si>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</si>
  <si>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</si>
  <si>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</si>
  <si>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</si>
  <si>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</si>
  <si>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</si>
  <si>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</si>
  <si>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</si>
  <si>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</si>
  <si>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</si>
  <si>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</si>
  <si>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</si>
  <si>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</si>
  <si>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</si>
  <si>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</si>
  <si>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</si>
  <si>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</si>
  <si>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</si>
  <si>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</si>
  <si>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</si>
  <si>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</si>
  <si>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</si>
  <si>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</si>
  <si>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</si>
  <si>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</si>
  <si>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</si>
  <si>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</si>
  <si>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</si>
  <si>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</si>
  <si>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</si>
  <si>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</si>
  <si>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</si>
  <si>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</si>
  <si>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</si>
  <si>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</si>
  <si>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</si>
  <si>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</si>
  <si>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</si>
  <si>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</si>
  <si>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</si>
  <si>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</si>
  <si>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</si>
  <si>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</si>
  <si>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</si>
  <si>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</si>
  <si>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</si>
  <si>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</si>
  <si>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</si>
  <si>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</si>
  <si>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</si>
  <si>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</si>
  <si>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</si>
  <si>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</si>
  <si>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</si>
  <si>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</si>
  <si>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</si>
  <si>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</si>
  <si>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</si>
  <si>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</si>
  <si>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</si>
  <si>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</si>
  <si>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</si>
  <si>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</si>
  <si>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</si>
  <si>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</si>
  <si>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</si>
  <si>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</si>
  <si>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</si>
  <si>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</si>
  <si>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</si>
  <si>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</si>
  <si>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</si>
  <si>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</si>
  <si>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</si>
  <si>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</si>
  <si>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</si>
  <si>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</si>
  <si>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</si>
  <si>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</si>
  <si>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</si>
  <si>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</si>
  <si>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</si>
  <si>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</si>
  <si>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</si>
  <si>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</si>
  <si>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</si>
  <si>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</si>
  <si>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</si>
  <si>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</si>
  <si>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</si>
  <si>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</si>
  <si>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</si>
  <si>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</si>
  <si>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</si>
  <si>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</si>
  <si>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</si>
  <si>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</si>
  <si>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</si>
  <si>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</si>
  <si>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</si>
  <si>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</si>
  <si>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</si>
  <si>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</si>
  <si>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</si>
  <si>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</si>
  <si>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</si>
  <si>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</si>
  <si>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</si>
  <si>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</si>
  <si>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</si>
  <si>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</si>
  <si>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</si>
  <si>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</si>
  <si>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</si>
  <si>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</si>
  <si>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</si>
  <si>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</si>
  <si>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</si>
  <si>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</si>
  <si>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</si>
  <si>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</si>
  <si>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</si>
  <si>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</si>
  <si>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</si>
  <si>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</si>
  <si>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</si>
  <si>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</si>
  <si>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</si>
  <si>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</si>
  <si>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</si>
  <si>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</si>
  <si>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</si>
  <si>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</si>
  <si>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</si>
  <si>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</si>
  <si>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</si>
  <si>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</si>
  <si>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</si>
  <si>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</si>
  <si>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</si>
  <si>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</si>
  <si>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</si>
  <si>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</si>
  <si>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</si>
  <si>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</si>
  <si>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</si>
  <si>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</si>
  <si>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</si>
  <si>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</si>
  <si>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</si>
  <si>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</si>
  <si>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</si>
  <si>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</si>
  <si>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</si>
  <si>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</si>
  <si>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</si>
  <si>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</si>
  <si>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</si>
  <si>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</si>
  <si>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</si>
  <si>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</si>
  <si>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</si>
  <si>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</si>
  <si>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</si>
  <si>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</si>
  <si>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</si>
  <si>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</si>
  <si>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</si>
  <si>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</si>
  <si>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</si>
  <si>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</si>
  <si>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</si>
  <si>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</si>
  <si>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</si>
  <si>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</si>
  <si>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</si>
  <si>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</si>
  <si>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</si>
  <si>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</si>
  <si>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</si>
  <si>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</si>
  <si>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</si>
  <si>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</si>
  <si>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</si>
  <si>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</si>
  <si>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</si>
  <si>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</si>
  <si>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</si>
  <si>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</si>
  <si>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</si>
  <si>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</si>
  <si>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</si>
  <si>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</si>
  <si>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</si>
  <si>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</si>
  <si>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</si>
  <si>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</si>
  <si>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</si>
  <si>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</si>
  <si>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</si>
  <si>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</si>
  <si>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</si>
  <si>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</si>
  <si>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</si>
  <si>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</si>
  <si>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</si>
  <si>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</si>
  <si>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</si>
  <si>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</si>
  <si>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</si>
  <si>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</si>
  <si>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</si>
  <si>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</si>
  <si>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</si>
  <si>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</si>
  <si>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</si>
  <si>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</si>
  <si>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</si>
  <si>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</si>
  <si>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</si>
  <si>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</si>
  <si>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</si>
  <si>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</si>
  <si>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</si>
  <si>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</si>
  <si>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</si>
  <si>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</si>
  <si>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</si>
  <si>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</si>
  <si>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</si>
  <si>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</si>
  <si>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</si>
  <si>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</si>
  <si>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</si>
  <si>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</si>
  <si>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</si>
  <si>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</si>
  <si>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</si>
  <si>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</si>
  <si>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</si>
  <si>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</si>
  <si>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</si>
  <si>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</si>
  <si>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</si>
  <si>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</si>
  <si>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</si>
  <si>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</si>
  <si>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</si>
  <si>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</si>
  <si>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</si>
  <si>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</si>
  <si>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</si>
  <si>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</si>
  <si>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</si>
  <si>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</si>
  <si>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</si>
  <si>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</si>
  <si>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</si>
  <si>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</si>
  <si>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</si>
  <si>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</si>
  <si>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</si>
  <si>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</si>
  <si>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</si>
  <si>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</si>
  <si>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</si>
  <si>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</si>
  <si>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</si>
  <si>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</si>
  <si>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</si>
  <si>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</si>
  <si>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</si>
  <si>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</si>
  <si>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</si>
  <si>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</si>
  <si>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</si>
  <si>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</si>
  <si>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</si>
  <si>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</si>
  <si>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</si>
  <si>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</si>
  <si>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</si>
  <si>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</si>
  <si>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</si>
  <si>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</si>
  <si>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</si>
  <si>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</si>
  <si>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</si>
  <si>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</si>
  <si>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</si>
  <si>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</si>
  <si>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</si>
  <si>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</si>
  <si>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</si>
  <si>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</si>
  <si>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</si>
  <si>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</si>
  <si>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</si>
  <si>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</si>
  <si>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</si>
  <si>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</si>
  <si>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</si>
  <si>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</si>
  <si>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</si>
  <si>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</si>
  <si>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</si>
  <si>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</si>
  <si>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</si>
  <si>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</si>
  <si>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</si>
  <si>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</si>
  <si>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</si>
  <si>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</si>
  <si>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</si>
  <si>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</si>
  <si>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</si>
  <si>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</si>
  <si>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</si>
  <si>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</si>
  <si>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</si>
  <si>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</si>
  <si>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</si>
  <si>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</si>
  <si>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</si>
  <si>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</si>
  <si>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</si>
  <si>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</si>
  <si>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</si>
  <si>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</si>
  <si>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</si>
  <si>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</si>
  <si>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</si>
  <si>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</si>
  <si>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</si>
  <si>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</si>
  <si>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</si>
  <si>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</si>
  <si>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</si>
  <si>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</si>
  <si>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</si>
  <si>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</si>
  <si>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</si>
  <si>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</si>
  <si>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</si>
  <si>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</si>
  <si>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</si>
  <si>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</si>
  <si>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</si>
  <si>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</si>
  <si>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</si>
  <si>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</si>
  <si>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</si>
  <si>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</si>
  <si>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</si>
  <si>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</si>
  <si>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</si>
  <si>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</si>
  <si>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</si>
  <si>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</si>
  <si>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</si>
  <si>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</si>
  <si>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</si>
  <si>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</si>
  <si>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</si>
  <si>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</si>
  <si>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</si>
  <si>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</si>
  <si>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</si>
  <si>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</si>
  <si>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</si>
  <si>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</si>
  <si>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</si>
  <si>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</si>
  <si>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</si>
  <si>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</si>
  <si>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</si>
  <si>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</si>
  <si>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</si>
  <si>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</si>
  <si>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</si>
  <si>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</si>
  <si>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</si>
  <si>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</si>
  <si>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</si>
  <si>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</si>
  <si>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</si>
  <si>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</si>
  <si>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</si>
  <si>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</si>
  <si>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</si>
  <si>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</si>
  <si>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</si>
  <si>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</si>
  <si>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</si>
  <si>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</si>
  <si>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</si>
  <si>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</si>
  <si>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</si>
  <si>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</si>
  <si>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</si>
  <si>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</si>
  <si>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</si>
  <si>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</si>
  <si>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</si>
  <si>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</si>
  <si>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</si>
  <si>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</si>
  <si>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</si>
  <si>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</si>
  <si>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</si>
  <si>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</si>
  <si>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</si>
  <si>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</si>
  <si>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</si>
  <si>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</si>
  <si>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</si>
  <si>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</si>
  <si>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</si>
  <si>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</si>
  <si>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</si>
  <si>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</si>
  <si>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</si>
  <si>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</si>
  <si>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</si>
  <si>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</si>
  <si>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</si>
  <si>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</si>
  <si>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</si>
  <si>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</si>
  <si>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</si>
  <si>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</si>
  <si>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</si>
  <si>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</si>
  <si>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</si>
  <si>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</si>
  <si>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</si>
  <si>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</si>
  <si>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</si>
  <si>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</si>
  <si>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</si>
  <si>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</si>
  <si>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</si>
  <si>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</si>
  <si>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</si>
  <si>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</si>
  <si>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</si>
  <si>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</si>
  <si>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</si>
  <si>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</si>
  <si>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</si>
  <si>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</si>
  <si>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</si>
  <si>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</si>
  <si>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</si>
  <si>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</si>
  <si>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</si>
  <si>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</si>
  <si>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</si>
  <si>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</si>
  <si>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</si>
  <si>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</si>
  <si>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</si>
  <si>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</si>
  <si>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</si>
  <si>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</si>
  <si>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</si>
  <si>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</si>
  <si>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</si>
  <si>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</si>
  <si>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</si>
  <si>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</si>
  <si>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</si>
  <si>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</si>
  <si>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</si>
  <si>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</si>
  <si>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</si>
  <si>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</si>
  <si>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</si>
  <si>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</si>
  <si>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</si>
  <si>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</si>
  <si>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</si>
  <si>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</si>
  <si>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</si>
  <si>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</si>
  <si>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</si>
  <si>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</si>
  <si>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</si>
  <si>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</si>
  <si>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</si>
  <si>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</si>
  <si>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</si>
  <si>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</si>
  <si>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</si>
  <si>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</si>
  <si>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</si>
  <si>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</si>
  <si>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</si>
  <si>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</si>
  <si>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</si>
  <si>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</si>
  <si>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</si>
  <si>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</si>
  <si>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</si>
  <si>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</si>
  <si>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</si>
  <si>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</si>
  <si>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</si>
  <si>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</si>
  <si>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</si>
  <si>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</si>
  <si>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</si>
  <si>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</si>
  <si>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</si>
  <si>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</si>
  <si>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</si>
  <si>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</si>
  <si>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</si>
  <si>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</si>
  <si>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</si>
  <si>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</si>
  <si>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</si>
  <si>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</si>
  <si>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</si>
  <si>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</si>
  <si>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</si>
  <si>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</si>
  <si>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</si>
  <si>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</si>
  <si>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</si>
  <si>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</si>
  <si>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</si>
  <si>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</si>
  <si>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</si>
  <si>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</si>
  <si>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</si>
  <si>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</si>
  <si>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</si>
  <si>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</si>
  <si>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</si>
  <si>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</si>
  <si>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</si>
  <si>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</si>
  <si>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</si>
  <si>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</si>
  <si>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</si>
  <si>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</si>
  <si>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</si>
  <si>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</si>
  <si>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</si>
  <si>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</si>
  <si>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</si>
  <si>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</si>
  <si>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</si>
  <si>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</si>
  <si>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</si>
  <si>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</si>
  <si>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</si>
  <si>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</si>
  <si>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</si>
  <si>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</si>
  <si>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</si>
  <si>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</si>
  <si>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</si>
  <si>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</si>
  <si>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</si>
  <si>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</si>
  <si>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</si>
  <si>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</si>
  <si>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</si>
  <si>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</si>
  <si>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</si>
  <si>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</si>
  <si>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</si>
  <si>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</si>
  <si>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</si>
  <si>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</si>
  <si>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</si>
  <si>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</si>
  <si>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</si>
  <si>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</si>
  <si>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</si>
  <si>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</si>
  <si>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</si>
  <si>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</si>
  <si>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</si>
  <si>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</si>
  <si>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</si>
  <si>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</si>
  <si>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</si>
  <si>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</si>
  <si>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</si>
  <si>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</si>
  <si>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</si>
  <si>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</si>
  <si>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</si>
  <si>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</si>
  <si>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</si>
  <si>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</si>
  <si>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</si>
  <si>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</si>
  <si>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</si>
  <si>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</si>
  <si>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</si>
  <si>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</si>
  <si>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</si>
  <si>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</si>
  <si>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</si>
  <si>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</si>
  <si>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</si>
  <si>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</si>
  <si>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</si>
  <si>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</si>
  <si>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</si>
  <si>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</si>
  <si>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</si>
  <si>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</si>
  <si>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</si>
  <si>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</si>
  <si>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</si>
  <si>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</si>
  <si>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</si>
  <si>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</si>
  <si>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</si>
  <si>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</si>
  <si>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</si>
  <si>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</si>
  <si>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</si>
  <si>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</si>
  <si>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</si>
  <si>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</si>
  <si>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</si>
  <si>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</si>
  <si>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</si>
  <si>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</si>
  <si>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</si>
  <si>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</si>
  <si>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</si>
  <si>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</si>
  <si>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</si>
  <si>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</si>
  <si>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</si>
  <si>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</si>
  <si>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</si>
  <si>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</si>
  <si>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</si>
  <si>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</si>
  <si>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</si>
  <si>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</si>
  <si>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</si>
  <si>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</si>
  <si>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</si>
  <si>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</si>
  <si>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</si>
  <si>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</si>
  <si>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</si>
  <si>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</si>
  <si>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</si>
  <si>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</si>
  <si>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</si>
  <si>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</si>
  <si>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</si>
  <si>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</si>
  <si>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</si>
  <si>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</si>
  <si>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</si>
  <si>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</si>
  <si>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</si>
  <si>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</si>
  <si>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</si>
  <si>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</si>
  <si>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</si>
  <si>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</si>
  <si>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</si>
  <si>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</si>
  <si>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</si>
  <si>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</si>
  <si>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</si>
  <si>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</si>
  <si>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</si>
  <si>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</si>
  <si>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</si>
  <si>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</si>
  <si>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</si>
  <si>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</si>
  <si>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</si>
  <si>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</si>
  <si>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</si>
  <si>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</si>
  <si>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</si>
  <si>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</si>
  <si>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</si>
  <si>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</si>
  <si>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</si>
  <si>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</si>
  <si>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</si>
  <si>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</si>
  <si>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</si>
  <si>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</si>
  <si>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</si>
  <si>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</si>
  <si>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</si>
  <si>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</si>
  <si>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</si>
  <si>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</si>
  <si>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</si>
  <si>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</si>
  <si>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</si>
  <si>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</si>
  <si>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</si>
  <si>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</si>
  <si>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</si>
  <si>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</si>
  <si>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</si>
  <si>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</si>
  <si>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</si>
  <si>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</si>
  <si>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</si>
  <si>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</si>
  <si>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</si>
  <si>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</si>
  <si>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</si>
  <si>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</si>
  <si>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</si>
  <si>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</si>
  <si>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</si>
  <si>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</si>
  <si>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</si>
  <si>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</si>
  <si>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</si>
  <si>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</si>
  <si>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</si>
  <si>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</si>
  <si>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</si>
  <si>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</si>
  <si>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</si>
  <si>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</si>
  <si>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</si>
  <si>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</si>
  <si>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</si>
  <si>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</si>
  <si>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</si>
  <si>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</si>
  <si>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</si>
  <si>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</si>
  <si>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</si>
  <si>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</si>
  <si>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</si>
  <si>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</si>
  <si>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</si>
  <si>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</si>
  <si>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</si>
  <si>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</si>
  <si>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</si>
  <si>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</si>
  <si>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</si>
  <si>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</si>
  <si>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</si>
  <si>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</si>
  <si>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</si>
  <si>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</si>
  <si>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</si>
  <si>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</si>
  <si>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</si>
  <si>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</si>
  <si>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</si>
  <si>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</si>
  <si>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</si>
  <si>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</si>
  <si>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</si>
  <si>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</si>
  <si>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</si>
  <si>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</si>
  <si>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</si>
  <si>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</si>
  <si>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</si>
  <si>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</si>
  <si>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</si>
  <si>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</si>
  <si>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</si>
  <si>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</si>
  <si>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</si>
  <si>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</si>
  <si>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</si>
  <si>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</si>
  <si>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</si>
  <si>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</si>
  <si>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</si>
  <si>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</si>
  <si>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</si>
  <si>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</si>
  <si>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</si>
  <si>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</si>
  <si>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</si>
  <si>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</si>
  <si>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</si>
  <si>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</si>
  <si>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</si>
  <si>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</si>
  <si>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</si>
  <si>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</si>
  <si>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</si>
  <si>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</si>
  <si>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</si>
  <si>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</si>
  <si>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</si>
  <si>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</si>
  <si>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</si>
  <si>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</si>
  <si>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</si>
  <si>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</si>
  <si>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</si>
  <si>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</si>
  <si>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</si>
  <si>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</si>
  <si>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</si>
  <si>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</si>
  <si>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</si>
  <si>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</si>
  <si>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</si>
  <si>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</si>
  <si>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</si>
  <si>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</si>
  <si>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</si>
  <si>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</si>
  <si>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</si>
  <si>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</si>
  <si>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</si>
  <si>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</si>
  <si>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</si>
  <si>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</si>
  <si>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</si>
  <si>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</si>
  <si>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</si>
  <si>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</si>
  <si>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</si>
  <si>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</si>
  <si>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</si>
  <si>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</si>
  <si>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</si>
  <si>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</si>
  <si>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</si>
  <si>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</si>
  <si>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</si>
  <si>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</si>
  <si>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</si>
  <si>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</si>
  <si>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</si>
  <si>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</si>
  <si>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</si>
  <si>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</si>
  <si>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</si>
  <si>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</si>
  <si>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</si>
  <si>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</si>
  <si>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</si>
  <si>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</si>
  <si>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</si>
  <si>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</si>
  <si>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</si>
  <si>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</si>
  <si>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</si>
  <si>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</si>
  <si>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</si>
  <si>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</si>
  <si>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</si>
  <si>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</si>
  <si>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</si>
  <si>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</si>
  <si>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</si>
  <si>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</si>
  <si>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</si>
  <si>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</si>
  <si>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</si>
  <si>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</si>
  <si>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</si>
  <si>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</si>
  <si>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</si>
  <si>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</si>
  <si>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</si>
  <si>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</si>
  <si>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</si>
  <si>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</si>
  <si>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</si>
  <si>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</si>
  <si>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</si>
  <si>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</si>
  <si>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</si>
  <si>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</si>
  <si>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</si>
  <si>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</si>
  <si>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</si>
  <si>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</si>
  <si>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</si>
  <si>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</si>
  <si>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</si>
  <si>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</si>
  <si>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</si>
  <si>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</si>
  <si>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</si>
  <si>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</si>
  <si>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</si>
  <si>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</si>
  <si>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</si>
  <si>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</si>
  <si>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</si>
  <si>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</si>
  <si>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</si>
  <si>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</si>
  <si>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</si>
  <si>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</si>
  <si>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</si>
  <si>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</si>
  <si>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</si>
  <si>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</si>
  <si>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</si>
  <si>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</si>
  <si>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</si>
  <si>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</si>
  <si>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</si>
  <si>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</si>
  <si>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</si>
  <si>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</si>
  <si>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</si>
  <si>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</si>
  <si>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</si>
  <si>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</si>
  <si>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</si>
  <si>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</si>
  <si>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</si>
  <si>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</si>
  <si>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</si>
  <si>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</si>
  <si>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</si>
  <si>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</si>
  <si>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</si>
  <si>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</si>
  <si>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</si>
  <si>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</si>
  <si>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</si>
  <si>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</si>
  <si>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</si>
  <si>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</si>
  <si>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</si>
  <si>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</si>
  <si>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</si>
  <si>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</si>
  <si>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</si>
  <si>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</si>
  <si>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</si>
  <si>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</si>
  <si>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</si>
  <si>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</si>
  <si>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</si>
  <si>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</si>
  <si>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</si>
  <si>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</si>
  <si>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</si>
  <si>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</si>
  <si>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</si>
  <si>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</si>
  <si>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</si>
  <si>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</si>
  <si>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</si>
  <si>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</si>
  <si>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</si>
  <si>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</si>
  <si>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</si>
  <si>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</si>
  <si>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</si>
  <si>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</si>
  <si>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</si>
  <si>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</si>
  <si>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</si>
  <si>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</si>
  <si>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</si>
  <si>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</si>
  <si>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</si>
  <si>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</si>
  <si>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</si>
  <si>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</si>
  <si>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</si>
  <si>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</si>
  <si>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</si>
  <si>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</si>
  <si>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</si>
  <si>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</si>
  <si>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</si>
  <si>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</si>
  <si>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</si>
  <si>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</si>
  <si>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</si>
  <si>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</si>
  <si>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</si>
  <si>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</si>
  <si>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</si>
  <si>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</si>
  <si>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</si>
  <si>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</si>
  <si>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</si>
  <si>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</si>
  <si>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</si>
  <si>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</si>
  <si>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</si>
  <si>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</si>
  <si>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</si>
  <si>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</si>
  <si>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</si>
  <si>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</si>
  <si>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</si>
  <si>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</si>
  <si>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</si>
  <si>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</si>
  <si>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</si>
  <si>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</si>
  <si>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</si>
  <si>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</si>
  <si>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</si>
  <si>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</si>
  <si>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</si>
  <si>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</si>
  <si>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</si>
  <si>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</si>
  <si>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</si>
  <si>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</si>
  <si>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</si>
  <si>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</si>
  <si>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</si>
  <si>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</si>
  <si>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</si>
  <si>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</si>
  <si>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</si>
  <si>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</si>
  <si>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</si>
  <si>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</si>
  <si>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</si>
  <si>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</si>
  <si>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</si>
  <si>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</si>
  <si>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</si>
  <si>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</si>
  <si>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</si>
  <si>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</si>
  <si>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</si>
  <si>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</si>
  <si>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</si>
  <si>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</si>
  <si>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</si>
  <si>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</si>
  <si>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</si>
  <si>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</si>
  <si>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</si>
  <si>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</si>
  <si>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</si>
  <si>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</si>
  <si>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</si>
  <si>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</si>
  <si>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</si>
  <si>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</si>
  <si>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</si>
  <si>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</si>
  <si>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</si>
  <si>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</si>
  <si>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</si>
  <si>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</si>
  <si>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</si>
  <si>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</si>
  <si>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</si>
  <si>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</si>
  <si>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</si>
  <si>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</si>
  <si>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</si>
  <si>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</si>
  <si>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</si>
  <si>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</si>
  <si>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</si>
  <si>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</si>
  <si>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</si>
  <si>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</si>
  <si>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</si>
  <si>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</si>
  <si>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</si>
  <si>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</si>
  <si>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</si>
  <si>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</si>
  <si>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</si>
  <si>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</si>
  <si>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</si>
  <si>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</si>
  <si>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</si>
  <si>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</si>
  <si>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</si>
  <si>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</si>
  <si>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</si>
  <si>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</si>
  <si>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</si>
  <si>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</si>
  <si>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</si>
  <si>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</si>
  <si>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</si>
  <si>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</si>
  <si>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</si>
  <si>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</si>
  <si>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</si>
  <si>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</si>
  <si>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</si>
  <si>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</si>
  <si>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</si>
  <si>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</si>
  <si>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</si>
  <si>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</si>
  <si>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</si>
  <si>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</si>
  <si>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</si>
  <si>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</si>
  <si>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</si>
  <si>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</si>
  <si>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</si>
  <si>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</si>
  <si>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</si>
  <si>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</si>
  <si>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</si>
  <si>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</si>
  <si>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</si>
  <si>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</si>
  <si>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</si>
  <si>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</si>
  <si>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</si>
  <si>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</si>
  <si>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</si>
  <si>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</si>
  <si>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</si>
  <si>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</si>
  <si>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</si>
  <si>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</si>
  <si>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</si>
  <si>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</si>
  <si>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</si>
  <si>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</si>
  <si>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</si>
  <si>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</si>
  <si>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</si>
  <si>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</si>
  <si>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</si>
  <si>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</si>
  <si>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</si>
  <si>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</si>
  <si>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</si>
  <si>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</si>
  <si>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</si>
  <si>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</si>
  <si>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</si>
  <si>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</si>
  <si>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</si>
  <si>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</si>
  <si>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</si>
  <si>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</si>
  <si>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</si>
  <si>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</si>
  <si>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</si>
  <si>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</si>
  <si>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</si>
  <si>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</si>
  <si>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</si>
  <si>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</si>
  <si>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</si>
  <si>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</si>
  <si>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</si>
  <si>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</si>
  <si>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</si>
  <si>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</si>
  <si>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</si>
  <si>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</si>
  <si>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</si>
  <si>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</si>
  <si>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</si>
  <si>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</si>
  <si>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</si>
  <si>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</si>
  <si>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</si>
  <si>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</si>
  <si>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</si>
  <si>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</si>
  <si>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</si>
  <si>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</si>
  <si>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</si>
  <si>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</si>
  <si>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</si>
  <si>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</si>
  <si>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</si>
  <si>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</si>
  <si>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</si>
  <si>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</si>
  <si>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</si>
  <si>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</si>
  <si>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</si>
  <si>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</si>
  <si>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</si>
  <si>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</si>
  <si>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</si>
  <si>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</si>
  <si>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</si>
  <si>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</si>
  <si>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</si>
  <si>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</si>
  <si>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</si>
  <si>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</si>
  <si>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</si>
  <si>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</si>
  <si>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</si>
  <si>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</si>
  <si>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</si>
  <si>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</si>
  <si>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</si>
  <si>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</si>
  <si>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</si>
  <si>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</si>
  <si>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</si>
  <si>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</si>
  <si>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</si>
  <si>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</si>
  <si>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</si>
  <si>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</si>
  <si>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</si>
  <si>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</si>
  <si>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</si>
  <si>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</si>
  <si>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</si>
  <si>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</si>
  <si>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</si>
  <si>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</si>
  <si>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</si>
  <si>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</si>
  <si>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</si>
  <si>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</si>
  <si>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</si>
  <si>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</si>
  <si>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</si>
  <si>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</si>
  <si>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</si>
  <si>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</si>
  <si>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</si>
  <si>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</si>
  <si>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</si>
  <si>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</si>
  <si>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</si>
  <si>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</si>
  <si>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</si>
  <si>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</si>
  <si>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</si>
  <si>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</si>
  <si>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</si>
  <si>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</si>
  <si>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</si>
  <si>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</si>
  <si>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</si>
  <si>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</si>
  <si>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</si>
  <si>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</si>
  <si>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</si>
  <si>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</si>
  <si>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</si>
  <si>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</si>
  <si>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</si>
  <si>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</si>
  <si>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</si>
  <si>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</si>
  <si>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</si>
  <si>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</si>
  <si>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</si>
  <si>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</si>
  <si>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</si>
  <si>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</si>
  <si>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</si>
  <si>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</si>
  <si>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</si>
  <si>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</si>
  <si>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</si>
  <si>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</si>
  <si>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</si>
  <si>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</si>
  <si>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</si>
  <si>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</si>
  <si>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</si>
  <si>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</si>
  <si>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</si>
  <si>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</si>
  <si>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</si>
  <si>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</si>
  <si>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</si>
  <si>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</si>
  <si>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</si>
  <si>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</si>
  <si>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</si>
  <si>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</si>
  <si>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</si>
  <si>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</si>
  <si>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</si>
  <si>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</si>
  <si>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</si>
  <si>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</si>
  <si>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</si>
  <si>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</si>
  <si>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</si>
  <si>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</si>
  <si>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</si>
  <si>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</si>
  <si>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</si>
  <si>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</si>
  <si>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</si>
  <si>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</si>
  <si>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</si>
  <si>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</si>
  <si>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</si>
  <si>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</si>
  <si>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</si>
  <si>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</si>
  <si>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</si>
  <si>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</si>
  <si>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</si>
  <si>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</si>
  <si>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</si>
  <si>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</si>
  <si>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</si>
  <si>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</si>
  <si>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</si>
  <si>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</si>
  <si>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</si>
  <si>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</si>
  <si>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</si>
  <si>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</si>
  <si>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</si>
  <si>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</si>
  <si>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</si>
  <si>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</si>
  <si>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</si>
  <si>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</si>
  <si>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</si>
  <si>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</si>
  <si>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</si>
  <si>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</si>
  <si>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</si>
  <si>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</si>
  <si>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</si>
  <si>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</si>
  <si>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</si>
  <si>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</si>
  <si>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</si>
  <si>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</si>
  <si>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</si>
  <si>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</si>
  <si>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</si>
  <si>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</si>
  <si>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</si>
  <si>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</si>
  <si>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</si>
  <si>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</si>
  <si>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</si>
  <si>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</si>
  <si>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</si>
  <si>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</si>
  <si>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</si>
  <si>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</si>
  <si>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</si>
  <si>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</si>
  <si>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</si>
  <si>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</si>
  <si>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</si>
  <si>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</si>
  <si>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</si>
  <si>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</si>
  <si>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</si>
  <si>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</si>
  <si>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</si>
  <si>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</si>
  <si>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</si>
  <si>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</si>
  <si>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</si>
  <si>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</si>
  <si>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</si>
  <si>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</si>
  <si>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</si>
  <si>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</si>
  <si>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</si>
  <si>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</si>
  <si>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</si>
  <si>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</si>
  <si>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</si>
  <si>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</si>
  <si>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</si>
  <si>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</si>
  <si>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</si>
  <si>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</si>
  <si>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</si>
  <si>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</si>
  <si>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</si>
  <si>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</si>
  <si>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</si>
  <si>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</si>
  <si>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</si>
  <si>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</si>
  <si>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</si>
  <si>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</si>
  <si>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</si>
  <si>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</si>
  <si>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</si>
  <si>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</si>
  <si>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</si>
  <si>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</si>
  <si>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</si>
  <si>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</si>
  <si>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</si>
  <si>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</si>
  <si>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</si>
  <si>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</si>
  <si>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</si>
  <si>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</si>
  <si>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</si>
  <si>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</si>
  <si>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</si>
  <si>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</si>
  <si>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</si>
  <si>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</si>
  <si>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</si>
  <si>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</si>
  <si>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</si>
  <si>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</si>
  <si>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</si>
  <si>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</si>
  <si>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</si>
  <si>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</si>
  <si>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</si>
  <si>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</si>
  <si>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</si>
  <si>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</si>
  <si>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</si>
  <si>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</si>
  <si>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</si>
  <si>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</si>
  <si>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</si>
  <si>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</si>
  <si>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</si>
  <si>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</si>
  <si>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</si>
  <si>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</si>
  <si>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</si>
  <si>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</si>
  <si>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</si>
  <si>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</si>
  <si>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</si>
  <si>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</si>
  <si>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</si>
  <si>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</si>
  <si>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</si>
  <si>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</si>
  <si>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</si>
  <si>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</si>
  <si>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</si>
  <si>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</si>
  <si>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</si>
  <si>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</si>
  <si>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</si>
  <si>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</si>
  <si>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</si>
  <si>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</si>
  <si>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</si>
  <si>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</si>
  <si>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</si>
  <si>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</si>
  <si>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</si>
  <si>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</si>
  <si>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</si>
  <si>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</si>
  <si>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</si>
  <si>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</si>
  <si>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</si>
  <si>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</si>
  <si>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</si>
  <si>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</si>
  <si>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</si>
  <si>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</si>
  <si>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</si>
  <si>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</si>
  <si>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</si>
  <si>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</si>
  <si>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</si>
  <si>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</si>
  <si>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</si>
  <si>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</si>
  <si>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</si>
  <si>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</si>
  <si>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</si>
  <si>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</si>
  <si>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</si>
  <si>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</si>
  <si>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</si>
  <si>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</si>
  <si>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</si>
  <si>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</si>
  <si>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</si>
  <si>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</si>
  <si>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</si>
  <si>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</si>
  <si>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</si>
  <si>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</si>
  <si>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</si>
  <si>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</si>
  <si>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</si>
  <si>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</si>
  <si>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</si>
  <si>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</si>
  <si>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</si>
  <si>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</si>
  <si>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</si>
  <si>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</si>
  <si>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</si>
  <si>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</si>
  <si>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</si>
  <si>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</si>
  <si>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</si>
  <si>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</si>
  <si>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</si>
  <si>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</si>
  <si>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</si>
  <si>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</si>
  <si>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</si>
  <si>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</si>
  <si>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</si>
  <si>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</si>
  <si>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</si>
  <si>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</si>
  <si>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</si>
  <si>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</si>
  <si>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</si>
  <si>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</si>
  <si>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</si>
  <si>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</si>
  <si>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</si>
  <si>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</si>
  <si>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</si>
  <si>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</si>
  <si>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</si>
  <si>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</si>
  <si>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</si>
  <si>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</si>
  <si>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</si>
  <si>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</si>
  <si>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</si>
  <si>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</si>
  <si>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</si>
  <si>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</si>
  <si>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</si>
  <si>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</si>
  <si>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</si>
  <si>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</si>
  <si>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</si>
  <si>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</si>
  <si>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</si>
  <si>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</si>
  <si>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</si>
  <si>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</si>
  <si>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</si>
  <si>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</si>
  <si>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</si>
  <si>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</si>
  <si>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</si>
  <si>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</si>
  <si>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</si>
  <si>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</si>
  <si>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</si>
  <si>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</si>
  <si>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</si>
  <si>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</si>
  <si>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</si>
  <si>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</si>
  <si>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</si>
  <si>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</si>
  <si>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</si>
  <si>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</si>
  <si>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</si>
  <si>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</si>
  <si>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</si>
  <si>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</si>
  <si>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</si>
  <si>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</si>
  <si>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</si>
  <si>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</si>
  <si>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</si>
  <si>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</si>
  <si>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</si>
  <si>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</si>
  <si>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</si>
  <si>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</si>
  <si>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</si>
  <si>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</si>
  <si>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</si>
  <si>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</si>
  <si>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</si>
  <si>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</si>
  <si>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</si>
  <si>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</si>
  <si>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</si>
  <si>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</si>
  <si>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</si>
  <si>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</si>
  <si>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</si>
  <si>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</si>
  <si>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</si>
  <si>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</si>
  <si>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</si>
  <si>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</si>
  <si>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</si>
  <si>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</si>
  <si>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</si>
  <si>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</si>
  <si>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</si>
  <si>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</si>
  <si>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</si>
  <si>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</si>
  <si>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</si>
  <si>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</si>
  <si>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</si>
  <si>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</si>
  <si>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</si>
  <si>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</si>
  <si>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</si>
  <si>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</si>
  <si>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</si>
  <si>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</si>
  <si>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</si>
  <si>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</si>
  <si>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</si>
  <si>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</si>
  <si>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</si>
  <si>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</si>
  <si>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</si>
  <si>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</si>
  <si>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</si>
  <si>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</si>
  <si>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</si>
  <si>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</si>
  <si>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</si>
  <si>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</si>
  <si>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</si>
  <si>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</si>
  <si>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</si>
  <si>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</si>
  <si>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</si>
  <si>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</si>
  <si>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</si>
  <si>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</si>
  <si>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</si>
  <si>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</si>
  <si>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</si>
  <si>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</si>
  <si>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</si>
  <si>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</si>
  <si>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</si>
  <si>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</si>
  <si>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</si>
  <si>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</si>
  <si>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</si>
  <si>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</si>
  <si>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</si>
  <si>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</si>
  <si>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</si>
  <si>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</si>
  <si>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</si>
  <si>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</si>
  <si>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</si>
  <si>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</si>
  <si>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</si>
  <si>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</si>
  <si>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</si>
  <si>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</si>
  <si>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</si>
  <si>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</si>
  <si>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</si>
  <si>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</si>
  <si>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</si>
  <si>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</si>
  <si>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</si>
  <si>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</si>
  <si>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</si>
  <si>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</si>
  <si>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</si>
  <si>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</si>
  <si>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</si>
  <si>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</si>
  <si>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</si>
  <si>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</si>
  <si>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</si>
  <si>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</si>
  <si>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</si>
  <si>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</si>
  <si>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</si>
  <si>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</si>
  <si>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</si>
  <si>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</si>
  <si>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</si>
  <si>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</si>
  <si>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</si>
  <si>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</si>
  <si>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</si>
  <si>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</si>
  <si>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</si>
  <si>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</si>
  <si>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</si>
  <si>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</si>
  <si>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</si>
  <si>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</si>
  <si>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</si>
  <si>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</si>
  <si>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</si>
  <si>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</si>
  <si>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</si>
  <si>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</si>
  <si>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</si>
  <si>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</si>
  <si>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</si>
  <si>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</si>
  <si>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</si>
  <si>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</si>
  <si>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</si>
  <si>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</si>
  <si>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</si>
  <si>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</si>
  <si>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</si>
  <si>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</si>
  <si>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</si>
  <si>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</si>
  <si>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</si>
  <si>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</si>
  <si>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</si>
  <si>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</si>
  <si>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</si>
  <si>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</si>
  <si>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</si>
  <si>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</si>
  <si>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</si>
  <si>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</si>
  <si>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</si>
  <si>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</si>
  <si>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</si>
  <si>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</si>
  <si>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</si>
  <si>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</si>
  <si>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</si>
  <si>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</si>
  <si>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</si>
  <si>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</si>
  <si>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</si>
  <si>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</si>
  <si>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</si>
  <si>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</si>
  <si>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</si>
  <si>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</si>
  <si>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</si>
  <si>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</si>
  <si>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</si>
  <si>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</si>
  <si>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</si>
  <si>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</si>
  <si>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</si>
  <si>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</si>
  <si>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</si>
  <si>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</si>
  <si>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</si>
  <si>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</si>
  <si>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</si>
  <si>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</si>
  <si>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</si>
  <si>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</si>
  <si>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</si>
  <si>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</si>
  <si>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</si>
  <si>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</si>
  <si>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</si>
  <si>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</si>
  <si>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</si>
  <si>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</si>
  <si>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</si>
  <si>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</si>
  <si>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</si>
  <si>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</si>
  <si>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</si>
  <si>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</si>
  <si>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</si>
  <si>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</si>
  <si>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</si>
  <si>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</si>
  <si>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</si>
  <si>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</si>
  <si>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</si>
  <si>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</si>
  <si>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</si>
  <si>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</si>
  <si>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</si>
  <si>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</si>
  <si>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</si>
  <si>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</si>
  <si>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</si>
  <si>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</si>
  <si>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</si>
  <si>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</si>
  <si>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</si>
  <si>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</si>
  <si>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</si>
  <si>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</si>
  <si>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</si>
  <si>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</si>
  <si>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</si>
  <si>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</si>
  <si>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</si>
  <si>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</si>
  <si>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</si>
  <si>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</si>
  <si>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</si>
  <si>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</si>
  <si>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</si>
  <si>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</si>
  <si>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</si>
  <si>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</si>
  <si>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</si>
  <si>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</si>
  <si>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</si>
  <si>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</si>
  <si>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</si>
  <si>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</si>
  <si>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</si>
  <si>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</si>
  <si>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</si>
  <si>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</si>
  <si>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</si>
  <si>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</si>
  <si>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</si>
  <si>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</si>
  <si>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</si>
  <si>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</si>
  <si>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</si>
  <si>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</si>
  <si>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</si>
  <si>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</si>
  <si>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</si>
  <si>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</si>
  <si>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</si>
  <si>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</si>
  <si>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</si>
  <si>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</si>
  <si>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</si>
  <si>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</si>
  <si>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</si>
  <si>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</si>
  <si>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</si>
  <si>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</si>
  <si>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</si>
  <si>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</si>
  <si>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</si>
  <si>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</si>
  <si>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</si>
  <si>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</si>
  <si>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</si>
  <si>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</si>
  <si>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</si>
  <si>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</si>
  <si>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</si>
  <si>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</si>
  <si>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</si>
  <si>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</si>
  <si>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</si>
  <si>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</si>
  <si>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</si>
  <si>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</si>
  <si>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</si>
  <si>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</si>
  <si>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</si>
  <si>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</si>
  <si>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</si>
  <si>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</si>
  <si>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</si>
  <si>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</si>
  <si>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</si>
  <si>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</si>
  <si>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</si>
  <si>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</si>
  <si>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</si>
  <si>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</si>
  <si>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</si>
  <si>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</si>
  <si>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</si>
  <si>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</si>
  <si>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</si>
  <si>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</si>
  <si>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</si>
  <si>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</si>
  <si>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</si>
  <si>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</si>
  <si>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</si>
  <si>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</si>
  <si>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</si>
  <si>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</si>
  <si>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</si>
  <si>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</si>
  <si>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</si>
  <si>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</si>
  <si>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</si>
  <si>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</si>
  <si>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</si>
  <si>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</si>
  <si>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</si>
  <si>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</si>
  <si>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</si>
  <si>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</si>
  <si>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</si>
  <si>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</si>
  <si>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</si>
  <si>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</si>
  <si>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</si>
  <si>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</si>
  <si>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</si>
  <si>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</si>
  <si>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</si>
  <si>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</si>
  <si>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</si>
  <si>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</si>
  <si>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</si>
  <si>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</si>
  <si>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</si>
  <si>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</si>
  <si>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</si>
  <si>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</si>
  <si>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</si>
  <si>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</si>
  <si>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</si>
  <si>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</si>
  <si>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</si>
  <si>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</si>
  <si>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</si>
  <si>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</si>
  <si>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</si>
  <si>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</si>
  <si>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</si>
  <si>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</si>
  <si>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</si>
  <si>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</si>
  <si>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</si>
  <si>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</si>
  <si>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</si>
  <si>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</si>
  <si>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</si>
  <si>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</si>
  <si>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</si>
  <si>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</si>
  <si>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</si>
  <si>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</si>
  <si>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</si>
  <si>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</si>
  <si>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</si>
  <si>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</si>
  <si>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</si>
  <si>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</si>
  <si>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</si>
  <si>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</si>
  <si>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</si>
  <si>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</si>
  <si>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</si>
  <si>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</si>
  <si>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</si>
  <si>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</si>
  <si>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</si>
  <si>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</si>
  <si>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</si>
  <si>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</si>
  <si>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</si>
  <si>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</si>
  <si>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</si>
  <si>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</si>
  <si>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</si>
  <si>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</si>
  <si>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</si>
  <si>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</si>
  <si>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</si>
  <si>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</si>
  <si>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</si>
  <si>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</si>
  <si>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</si>
  <si>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</si>
  <si>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</si>
  <si>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</si>
  <si>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</si>
  <si>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</si>
  <si>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</si>
  <si>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</si>
  <si>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</si>
  <si>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</si>
  <si>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</si>
  <si>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</si>
  <si>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</si>
  <si>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</si>
  <si>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</si>
  <si>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</si>
  <si>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</si>
  <si>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</si>
  <si>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</si>
  <si>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</si>
  <si>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</si>
  <si>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</si>
  <si>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</si>
  <si>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</si>
  <si>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</si>
  <si>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</si>
  <si>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</si>
  <si>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</si>
  <si>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</si>
  <si>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</si>
  <si>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</si>
  <si>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</si>
  <si>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</si>
  <si>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</si>
  <si>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</si>
  <si>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</si>
  <si>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</si>
  <si>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</si>
  <si>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</si>
  <si>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</si>
  <si>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</si>
  <si>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</si>
  <si>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</si>
  <si>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</si>
  <si>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</si>
  <si>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</si>
  <si>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</si>
  <si>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</si>
  <si>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</si>
  <si>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</si>
  <si>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</si>
  <si>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</si>
  <si>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</si>
  <si>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</si>
  <si>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</si>
  <si>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</si>
  <si>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</si>
  <si>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</si>
  <si>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</si>
  <si>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</si>
  <si>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</si>
  <si>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</si>
  <si>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</si>
  <si>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</si>
  <si>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</si>
  <si>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</si>
  <si>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</si>
  <si>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</si>
  <si>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</si>
  <si>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</si>
  <si>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</si>
  <si>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</si>
  <si>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</si>
  <si>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</si>
  <si>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</si>
  <si>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</si>
  <si>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</si>
  <si>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</si>
  <si>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</si>
  <si>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</si>
  <si>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</si>
  <si>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</si>
  <si>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</si>
  <si>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</si>
  <si>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</si>
  <si>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</si>
  <si>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</si>
  <si>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</si>
  <si>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</si>
  <si>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</si>
  <si>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</si>
  <si>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</si>
  <si>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</si>
  <si>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</si>
  <si>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</si>
  <si>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</si>
  <si>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</si>
  <si>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</si>
  <si>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</si>
  <si>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</si>
  <si>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</si>
  <si>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</si>
  <si>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</si>
  <si>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</si>
  <si>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</si>
  <si>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</si>
  <si>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</si>
  <si>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</si>
  <si>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</si>
  <si>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</si>
  <si>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</si>
  <si>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</si>
  <si>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</si>
  <si>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</si>
  <si>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</si>
  <si>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</si>
  <si>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</si>
  <si>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</si>
  <si>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</si>
  <si>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</si>
  <si>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</si>
  <si>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</si>
  <si>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</si>
  <si>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</si>
  <si>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</si>
  <si>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</si>
  <si>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</si>
  <si>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</si>
  <si>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</si>
  <si>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</si>
  <si>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</si>
  <si>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</si>
  <si>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</si>
  <si>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</si>
  <si>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</si>
  <si>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</si>
  <si>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</si>
  <si>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</si>
  <si>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</si>
  <si>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</si>
  <si>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</si>
  <si>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</si>
  <si>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</si>
  <si>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</si>
  <si>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</si>
  <si>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</si>
  <si>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</si>
  <si>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</si>
  <si>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</si>
  <si>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</si>
  <si>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</si>
  <si>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</si>
  <si>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</si>
  <si>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</si>
  <si>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</si>
  <si>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</si>
  <si>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</si>
  <si>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</si>
  <si>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</si>
  <si>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</si>
  <si>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</si>
  <si>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</si>
  <si>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</si>
  <si>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</si>
  <si>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</si>
  <si>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</si>
  <si>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</si>
  <si>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</si>
  <si>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</si>
  <si>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</si>
  <si>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</si>
  <si>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</si>
  <si>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</si>
  <si>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</si>
  <si>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</si>
  <si>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</si>
  <si>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</si>
  <si>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</si>
  <si>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</si>
  <si>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</si>
  <si>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</si>
  <si>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</si>
  <si>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</si>
  <si>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</si>
  <si>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</si>
  <si>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</si>
  <si>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</si>
  <si>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</si>
  <si>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</si>
  <si>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</si>
  <si>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</si>
  <si>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</si>
  <si>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</si>
  <si>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</si>
  <si>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</si>
  <si>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</si>
  <si>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</si>
  <si>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</si>
  <si>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</si>
  <si>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</si>
  <si>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</si>
  <si>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</si>
  <si>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</si>
  <si>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</si>
  <si>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</si>
  <si>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</si>
  <si>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</si>
  <si>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</si>
  <si>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</si>
  <si>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</si>
  <si>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</si>
  <si>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</si>
  <si>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</si>
  <si>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</si>
  <si>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</si>
  <si>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</si>
  <si>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</si>
  <si>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</si>
  <si>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</si>
  <si>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</si>
  <si>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</si>
  <si>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</si>
  <si>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</si>
  <si>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</si>
  <si>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</si>
  <si>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</si>
  <si>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</si>
  <si>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</si>
  <si>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</si>
  <si>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</si>
  <si>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</si>
  <si>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</si>
  <si>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</si>
  <si>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</si>
  <si>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</si>
  <si>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</si>
  <si>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</si>
  <si>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</si>
  <si>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</si>
  <si>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</si>
  <si>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</si>
  <si>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</si>
  <si>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</si>
  <si>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</si>
  <si>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</si>
  <si>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</si>
  <si>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</si>
  <si>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</si>
  <si>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</si>
  <si>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</si>
  <si>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</si>
  <si>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</si>
  <si>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</si>
  <si>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</si>
  <si>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</si>
  <si>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</si>
  <si>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</si>
  <si>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</si>
  <si>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</si>
  <si>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</si>
  <si>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</si>
  <si>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</si>
  <si>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</si>
  <si>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</si>
  <si>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</si>
  <si>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</si>
  <si>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</si>
  <si>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</si>
  <si>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</si>
  <si>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</si>
  <si>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</si>
  <si>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</si>
  <si>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</si>
  <si>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</si>
  <si>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</si>
  <si>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</si>
  <si>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</si>
  <si>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</si>
  <si>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</si>
  <si>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</si>
  <si>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</si>
  <si>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</si>
  <si>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</si>
  <si>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</si>
  <si>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</si>
  <si>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</si>
  <si>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</si>
  <si>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</si>
  <si>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</si>
  <si>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</si>
  <si>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</si>
  <si>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</si>
  <si>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</si>
  <si>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</si>
  <si>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</si>
  <si>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</si>
  <si>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</si>
  <si>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</si>
  <si>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</si>
  <si>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</si>
  <si>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</si>
  <si>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</si>
  <si>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</si>
  <si>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</si>
  <si>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</si>
  <si>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</si>
  <si>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</si>
  <si>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</si>
  <si>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</si>
  <si>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</si>
  <si>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</si>
  <si>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</si>
  <si>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</si>
  <si>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</si>
  <si>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</si>
  <si>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</si>
  <si>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</si>
  <si>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</si>
  <si>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</si>
  <si>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</si>
  <si>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</si>
  <si>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</si>
  <si>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</si>
  <si>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</si>
  <si>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</si>
  <si>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</si>
  <si>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</si>
  <si>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</si>
  <si>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</si>
  <si>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</si>
  <si>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</si>
  <si>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</si>
  <si>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</si>
  <si>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</si>
  <si>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</si>
  <si>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</si>
  <si>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</si>
  <si>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</si>
  <si>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</si>
  <si>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</si>
  <si>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</si>
  <si>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</si>
  <si>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</si>
  <si>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</si>
  <si>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</si>
  <si>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</si>
  <si>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</si>
  <si>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</si>
  <si>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</si>
  <si>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</si>
  <si>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</si>
  <si>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</si>
  <si>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</si>
  <si>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</si>
  <si>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</si>
  <si>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</si>
  <si>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</si>
  <si>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</si>
  <si>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</si>
  <si>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</si>
  <si>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</si>
  <si>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</si>
  <si>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</si>
  <si>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</si>
  <si>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</si>
  <si>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</si>
  <si>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</si>
  <si>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</si>
  <si>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</si>
  <si>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</si>
  <si>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</si>
  <si>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</si>
  <si>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</si>
  <si>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</si>
  <si>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</si>
  <si>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</si>
  <si>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</si>
  <si>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</si>
  <si>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</si>
  <si>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</si>
  <si>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</si>
  <si>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</si>
  <si>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</si>
  <si>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</si>
  <si>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</si>
  <si>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</si>
  <si>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</si>
  <si>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</si>
  <si>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</si>
  <si>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</si>
  <si>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</si>
  <si>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</si>
  <si>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</si>
  <si>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</si>
  <si>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</si>
  <si>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</si>
  <si>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</si>
  <si>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</si>
  <si>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</si>
  <si>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</si>
  <si>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</si>
  <si>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</si>
  <si>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</si>
  <si>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</si>
  <si>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</si>
  <si>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</si>
  <si>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</si>
  <si>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</si>
  <si>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</si>
  <si>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</si>
  <si>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</si>
  <si>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</si>
  <si>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</si>
  <si>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</si>
  <si>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</si>
  <si>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</si>
  <si>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</si>
  <si>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</si>
  <si>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</si>
  <si>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</si>
  <si>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</si>
  <si>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</si>
  <si>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</si>
  <si>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</si>
  <si>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</si>
  <si>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</si>
  <si>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</si>
  <si>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</si>
  <si>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</si>
  <si>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</si>
  <si>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</si>
  <si>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</si>
  <si>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</si>
  <si>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</si>
  <si>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</si>
  <si>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</si>
  <si>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</si>
  <si>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</si>
  <si>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</si>
  <si>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</si>
  <si>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</si>
  <si>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</si>
  <si>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</si>
  <si>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</si>
  <si>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</si>
  <si>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</si>
  <si>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</si>
  <si>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</si>
  <si>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</si>
  <si>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</si>
  <si>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</si>
  <si>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</si>
  <si>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</si>
  <si>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</si>
  <si>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</si>
  <si>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</si>
  <si>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</si>
  <si>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</si>
  <si>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</si>
  <si>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</si>
  <si>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</si>
  <si>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</si>
  <si>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</si>
  <si>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</si>
  <si>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</si>
  <si>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</si>
  <si>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</si>
  <si>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</si>
  <si>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</si>
  <si>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</si>
  <si>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</si>
  <si>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</si>
  <si>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</si>
  <si>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</si>
  <si>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</si>
  <si>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</si>
  <si>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</si>
  <si>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</si>
  <si>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</si>
  <si>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</si>
  <si>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</si>
  <si>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</si>
  <si>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</si>
  <si>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</si>
  <si>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</si>
  <si>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</si>
  <si>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</si>
  <si>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</si>
  <si>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</si>
  <si>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</si>
  <si>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</si>
  <si>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</si>
  <si>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</si>
  <si>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</si>
  <si>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</si>
  <si>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</si>
  <si>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</si>
  <si>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</si>
  <si>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</si>
  <si>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</si>
  <si>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</si>
  <si>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</si>
  <si>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</si>
  <si>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</si>
  <si>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</si>
  <si>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</si>
  <si>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</si>
  <si>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</si>
  <si>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</si>
  <si>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</si>
  <si>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</si>
  <si>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</si>
  <si>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</si>
  <si>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</si>
  <si>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</si>
  <si>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</si>
  <si>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</si>
  <si>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</si>
  <si>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</si>
  <si>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</si>
  <si>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</si>
  <si>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</si>
  <si>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</si>
  <si>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</si>
  <si>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</si>
  <si>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</si>
  <si>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</si>
  <si>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</si>
  <si>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</si>
  <si>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</si>
  <si>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</si>
  <si>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</si>
  <si>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</si>
  <si>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</si>
  <si>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</si>
  <si>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</si>
  <si>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</si>
  <si>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</si>
  <si>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</si>
  <si>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</si>
  <si>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</si>
  <si>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</si>
  <si>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</si>
  <si>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</si>
  <si>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</si>
  <si>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</si>
  <si>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</si>
  <si>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</si>
  <si>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</si>
  <si>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</si>
  <si>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</si>
  <si>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</si>
  <si>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</si>
  <si>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</si>
  <si>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</si>
  <si>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</si>
  <si>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</si>
  <si>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</si>
  <si>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</si>
  <si>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</si>
  <si>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</si>
  <si>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</si>
  <si>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</si>
  <si>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</si>
  <si>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</si>
  <si>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</si>
  <si>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</si>
  <si>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</si>
  <si>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</si>
  <si>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</si>
  <si>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</si>
  <si>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</si>
  <si>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</si>
  <si>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</si>
  <si>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</si>
  <si>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</si>
  <si>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</si>
  <si>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</si>
  <si>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</si>
  <si>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</si>
  <si>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</si>
  <si>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</si>
  <si>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</si>
  <si>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</si>
  <si>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</si>
  <si>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</si>
  <si>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</si>
  <si>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</si>
  <si>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</si>
  <si>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</si>
  <si>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</si>
  <si>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</si>
  <si>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</si>
  <si>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</si>
  <si>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</si>
  <si>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</si>
  <si>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</si>
  <si>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</si>
  <si>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</si>
  <si>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</si>
  <si>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</si>
  <si>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</si>
  <si>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</si>
  <si>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</si>
  <si>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</si>
  <si>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</si>
  <si>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</si>
  <si>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</si>
  <si>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</si>
  <si>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</si>
  <si>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</si>
  <si>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</si>
  <si>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</si>
  <si>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</si>
  <si>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</si>
  <si>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</si>
  <si>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</si>
  <si>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</si>
  <si>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</si>
  <si>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</si>
  <si>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</si>
  <si>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</si>
  <si>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</si>
  <si>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</si>
  <si>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</si>
  <si>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</si>
  <si>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</si>
  <si>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</si>
  <si>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</si>
  <si>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</si>
  <si>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</si>
  <si>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</si>
  <si>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</si>
  <si>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</si>
  <si>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</si>
  <si>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</si>
  <si>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</si>
  <si>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</si>
  <si>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</si>
  <si>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</si>
  <si>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</si>
  <si>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</si>
  <si>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</si>
  <si>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</si>
  <si>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</si>
  <si>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</si>
  <si>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</si>
  <si>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</si>
  <si>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</si>
  <si>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</si>
  <si>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</si>
  <si>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</si>
  <si>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</si>
  <si>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</si>
  <si>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</si>
  <si>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</si>
  <si>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</si>
  <si>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</si>
  <si>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</si>
  <si>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</si>
  <si>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</si>
  <si>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</si>
  <si>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</si>
  <si>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</si>
  <si>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</si>
  <si>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</si>
  <si>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</si>
  <si>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</si>
  <si>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</si>
  <si>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</si>
  <si>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</si>
  <si>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</si>
  <si>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</si>
  <si>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</si>
  <si>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</si>
  <si>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</si>
  <si>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</si>
  <si>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</si>
  <si>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</si>
  <si>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</si>
  <si>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</si>
  <si>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</si>
  <si>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</si>
  <si>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</si>
  <si>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</si>
  <si>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</si>
  <si>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</si>
  <si>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</si>
  <si>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</si>
  <si>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</si>
  <si>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</si>
  <si>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</si>
  <si>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</si>
  <si>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</si>
  <si>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</si>
  <si>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</si>
  <si>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</si>
  <si>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</si>
  <si>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</si>
  <si>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</si>
  <si>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</si>
  <si>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</si>
  <si>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</si>
  <si>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</si>
  <si>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</si>
  <si>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</si>
  <si>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</si>
  <si>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</si>
  <si>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</si>
  <si>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</si>
  <si>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</si>
  <si>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</si>
  <si>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</si>
  <si>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</si>
  <si>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</si>
  <si>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</si>
  <si>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</si>
  <si>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</si>
  <si>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</si>
  <si>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</si>
  <si>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</si>
  <si>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</si>
  <si>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</si>
  <si>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</si>
  <si>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</si>
  <si>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</si>
  <si>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</si>
  <si>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</si>
  <si>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</si>
  <si>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</si>
  <si>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</si>
  <si>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</si>
  <si>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</si>
  <si>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</si>
  <si>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</si>
  <si>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</si>
  <si>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</si>
  <si>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</si>
  <si>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</si>
  <si>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</si>
  <si>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</si>
  <si>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</si>
  <si>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</si>
  <si>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</si>
  <si>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</si>
  <si>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</si>
  <si>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</si>
  <si>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</si>
  <si>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</si>
  <si>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</si>
  <si>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</si>
  <si>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</si>
  <si>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</si>
  <si>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</si>
  <si>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</si>
  <si>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</si>
  <si>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</si>
  <si>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</si>
  <si>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</si>
  <si>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</si>
  <si>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</si>
  <si>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</si>
  <si>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</si>
  <si>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</si>
  <si>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</si>
  <si>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</si>
  <si>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</si>
  <si>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</si>
  <si>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</si>
  <si>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</si>
  <si>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</si>
  <si>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</si>
  <si>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</si>
  <si>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</si>
  <si>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</si>
  <si>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</si>
  <si>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</si>
  <si>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</si>
  <si>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</si>
  <si>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</si>
  <si>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</si>
  <si>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</si>
  <si>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</si>
  <si>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</si>
  <si>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</si>
  <si>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</si>
  <si>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</si>
  <si>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</si>
  <si>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</si>
  <si>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</si>
  <si>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</si>
  <si>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</si>
  <si>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</si>
  <si>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</si>
  <si>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</si>
  <si>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</si>
  <si>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</si>
  <si>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</si>
  <si>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</si>
  <si>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</si>
  <si>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</si>
  <si>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</si>
  <si>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</si>
  <si>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</si>
  <si>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</si>
  <si>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</si>
  <si>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</si>
  <si>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</si>
  <si>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</si>
  <si>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</si>
  <si>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</si>
  <si>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</si>
  <si>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</si>
  <si>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</si>
  <si>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</si>
  <si>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</si>
  <si>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</si>
  <si>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</si>
  <si>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</si>
  <si>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</si>
  <si>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</si>
  <si>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</si>
  <si>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</si>
  <si>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</si>
  <si>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</si>
  <si>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</si>
  <si>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</si>
  <si>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</si>
  <si>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</si>
  <si>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</si>
  <si>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</si>
  <si>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</si>
  <si>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</si>
  <si>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</si>
  <si>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</si>
  <si>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</si>
  <si>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</si>
  <si>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</si>
  <si>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</si>
  <si>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</si>
  <si>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</si>
  <si>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</si>
  <si>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</si>
  <si>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</si>
  <si>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</si>
  <si>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</si>
  <si>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</si>
  <si>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</si>
  <si>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</si>
  <si>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</si>
  <si>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</si>
  <si>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</si>
  <si>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</si>
  <si>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</si>
  <si>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</si>
  <si>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</si>
  <si>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</si>
  <si>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</si>
  <si>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</si>
  <si>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</si>
  <si>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</si>
  <si>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</si>
  <si>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</si>
  <si>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</si>
  <si>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</si>
  <si>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</si>
  <si>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</si>
  <si>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</si>
  <si>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</si>
  <si>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</si>
  <si>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</si>
  <si>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</si>
  <si>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</si>
  <si>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</si>
  <si>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</si>
  <si>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</si>
  <si>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</si>
  <si>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</si>
  <si>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</si>
  <si>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</si>
  <si>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</si>
  <si>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</si>
  <si>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</si>
  <si>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</si>
  <si>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</si>
  <si>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</si>
  <si>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</si>
  <si>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</si>
  <si>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</si>
  <si>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</si>
  <si>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</si>
  <si>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</si>
  <si>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</si>
  <si>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</si>
  <si>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</si>
  <si>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</si>
  <si>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</si>
  <si>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</si>
  <si>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</si>
  <si>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</si>
  <si>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</si>
  <si>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</si>
  <si>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</si>
  <si>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</si>
  <si>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</si>
  <si>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</si>
  <si>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</si>
  <si>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</si>
  <si>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</si>
  <si>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</si>
  <si>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</si>
  <si>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</si>
  <si>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</si>
  <si>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</si>
  <si>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</si>
  <si>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</si>
  <si>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</si>
  <si>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</si>
  <si>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</si>
  <si>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</si>
  <si>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</si>
  <si>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</si>
  <si>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</si>
  <si>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</si>
  <si>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</si>
  <si>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</si>
  <si>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</si>
  <si>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</si>
  <si>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</si>
  <si>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</si>
  <si>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</si>
  <si>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</si>
  <si>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</si>
  <si>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</si>
  <si>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</si>
  <si>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</si>
  <si>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</si>
  <si>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</si>
  <si>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</si>
  <si>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</si>
  <si>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</si>
  <si>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</si>
  <si>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</si>
  <si>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</si>
  <si>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</si>
  <si>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</si>
  <si>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</si>
  <si>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</si>
  <si>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</si>
  <si>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</si>
  <si>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</si>
  <si>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</si>
  <si>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</si>
  <si>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</si>
  <si>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</si>
  <si>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</si>
  <si>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</si>
  <si>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</si>
  <si>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</si>
  <si>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</si>
  <si>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</si>
  <si>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</si>
  <si>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</si>
  <si>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</si>
  <si>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</si>
  <si>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</si>
  <si>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</si>
  <si>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</si>
  <si>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</si>
  <si>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</si>
  <si>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</si>
  <si>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</si>
  <si>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</si>
  <si>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</si>
  <si>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</si>
  <si>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</si>
  <si>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</si>
  <si>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</si>
  <si>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</si>
  <si>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</si>
  <si>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</si>
  <si>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</si>
  <si>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</si>
  <si>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</si>
  <si>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</si>
  <si>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</si>
  <si>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</si>
  <si>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</si>
  <si>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</si>
  <si>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</si>
  <si>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</si>
  <si>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</si>
  <si>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</si>
  <si>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</si>
  <si>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</si>
  <si>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</si>
  <si>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</si>
  <si>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</si>
  <si>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</si>
  <si>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</si>
  <si>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</si>
  <si>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</si>
  <si>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</si>
  <si>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</si>
  <si>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</si>
  <si>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</si>
  <si>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</si>
  <si>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</si>
  <si>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</si>
  <si>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</si>
  <si>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</si>
  <si>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</si>
  <si>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</si>
  <si>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</si>
  <si>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</si>
  <si>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</si>
  <si>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</si>
  <si>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</si>
  <si>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</si>
  <si>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</si>
  <si>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</si>
  <si>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</si>
  <si>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</si>
  <si>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</si>
  <si>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</si>
  <si>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</si>
  <si>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</si>
  <si>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</si>
  <si>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</si>
  <si>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</si>
  <si>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</si>
  <si>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</si>
  <si>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</si>
  <si>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</si>
  <si>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</si>
  <si>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</si>
  <si>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</si>
  <si>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</si>
  <si>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</si>
  <si>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</si>
  <si>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</si>
  <si>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</si>
  <si>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</si>
  <si>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</si>
  <si>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</si>
  <si>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</si>
  <si>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</si>
  <si>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</si>
  <si>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</si>
  <si>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</si>
  <si>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</si>
  <si>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</si>
  <si>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</si>
  <si>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</si>
  <si>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</si>
  <si>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</si>
  <si>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</si>
  <si>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</si>
  <si>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</si>
  <si>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</si>
  <si>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</si>
  <si>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</si>
  <si>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</si>
  <si>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</si>
  <si>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</si>
  <si>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</si>
  <si>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</si>
  <si>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</si>
  <si>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</si>
  <si>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</si>
  <si>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</si>
  <si>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</si>
  <si>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</si>
  <si>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</si>
  <si>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</si>
  <si>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</si>
  <si>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</si>
  <si>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</si>
  <si>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</si>
  <si>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</si>
  <si>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</si>
  <si>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</si>
  <si>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</si>
  <si>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</si>
  <si>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</si>
  <si>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</si>
  <si>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</si>
  <si>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</si>
  <si>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</si>
  <si>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</si>
  <si>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</si>
  <si>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</si>
  <si>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</si>
  <si>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</si>
  <si>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</si>
  <si>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</si>
  <si>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</si>
  <si>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</si>
  <si>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</si>
  <si>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</si>
  <si>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</si>
  <si>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</si>
  <si>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</si>
  <si>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</si>
  <si>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</si>
  <si>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</si>
  <si>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</si>
  <si>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</si>
  <si>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</si>
  <si>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</si>
  <si>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</si>
  <si>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</si>
  <si>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</si>
  <si>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</si>
  <si>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</si>
  <si>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</si>
  <si>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</si>
  <si>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</si>
  <si>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</si>
  <si>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</si>
  <si>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</si>
  <si>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</si>
  <si>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</si>
  <si>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</si>
  <si>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</si>
  <si>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</si>
  <si>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</si>
  <si>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</si>
  <si>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</si>
  <si>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</si>
  <si>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</si>
  <si>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</si>
  <si>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</si>
  <si>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</si>
  <si>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</si>
  <si>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</si>
  <si>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</si>
  <si>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</si>
  <si>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</si>
  <si>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</si>
  <si>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</si>
  <si>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</si>
  <si>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</si>
  <si>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</si>
  <si>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</si>
  <si>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</si>
  <si>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</si>
  <si>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</si>
  <si>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</si>
  <si>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</si>
  <si>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</si>
  <si>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</si>
  <si>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</si>
  <si>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</si>
  <si>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</si>
  <si>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</si>
  <si>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</si>
  <si>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</si>
  <si>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</si>
  <si>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</si>
  <si>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</si>
  <si>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</si>
  <si>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</si>
  <si>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</si>
  <si>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</si>
  <si>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</si>
  <si>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</si>
  <si>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</si>
  <si>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</si>
  <si>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</si>
  <si>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</si>
  <si>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</si>
  <si>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</si>
  <si>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</si>
  <si>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</si>
  <si>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</si>
  <si>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</si>
  <si>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</si>
  <si>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</si>
  <si>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</si>
  <si>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</si>
  <si>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</si>
  <si>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</si>
  <si>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</si>
  <si>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</si>
  <si>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</si>
  <si>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</si>
  <si>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</si>
  <si>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</si>
  <si>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</si>
  <si>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</si>
  <si>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</si>
  <si>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</si>
  <si>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</si>
  <si>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</si>
  <si>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</si>
  <si>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</si>
  <si>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</si>
  <si>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</si>
  <si>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</si>
  <si>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</si>
  <si>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</si>
  <si>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</si>
  <si>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</si>
  <si>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</si>
  <si>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</si>
  <si>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</si>
  <si>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</si>
  <si>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</si>
  <si>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</si>
  <si>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</si>
  <si>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</si>
  <si>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</si>
  <si>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</si>
  <si>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</si>
  <si>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</si>
  <si>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</si>
  <si>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</si>
  <si>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</si>
  <si>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</si>
  <si>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</si>
  <si>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</si>
  <si>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</si>
  <si>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</si>
  <si>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</si>
  <si>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</si>
  <si>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</si>
  <si>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</si>
  <si>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</si>
  <si>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</si>
  <si>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</si>
  <si>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</si>
  <si>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</si>
  <si>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</si>
  <si>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</si>
  <si>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</si>
  <si>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</si>
  <si>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</si>
  <si>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</si>
  <si>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</si>
  <si>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</si>
  <si>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</si>
  <si>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</si>
  <si>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</si>
  <si>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</si>
  <si>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</si>
  <si>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</si>
  <si>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</si>
  <si>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</si>
  <si>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</si>
  <si>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</si>
  <si>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</si>
  <si>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</si>
  <si>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</si>
  <si>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</si>
  <si>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</si>
  <si>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</si>
  <si>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</si>
  <si>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</si>
  <si>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</si>
  <si>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</si>
  <si>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</si>
  <si>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</si>
  <si>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</si>
  <si>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</si>
  <si>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</si>
  <si>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</si>
  <si>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</si>
  <si>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</si>
  <si>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</si>
  <si>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</si>
  <si>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</si>
  <si>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</si>
  <si>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</si>
  <si>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</si>
  <si>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</si>
  <si>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</si>
  <si>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</si>
  <si>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</si>
  <si>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</si>
  <si>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</si>
  <si>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</si>
  <si>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</si>
  <si>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</si>
  <si>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</si>
  <si>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</si>
  <si>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</si>
  <si>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</si>
  <si>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</si>
  <si>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</si>
  <si>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</si>
  <si>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</si>
  <si>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</si>
  <si>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</si>
  <si>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</si>
  <si>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</si>
  <si>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</si>
  <si>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</si>
  <si>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</si>
  <si>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</si>
  <si>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</si>
  <si>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</si>
  <si>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</si>
  <si>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</si>
  <si>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</si>
  <si>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</si>
  <si>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</si>
  <si>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</si>
  <si>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</si>
  <si>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</si>
  <si>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</si>
  <si>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</si>
  <si>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</si>
  <si>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</si>
  <si>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</si>
  <si>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</si>
  <si>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</si>
  <si>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</si>
  <si>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</si>
  <si>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</si>
  <si>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</si>
  <si>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</si>
  <si>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</si>
  <si>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</si>
  <si>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</si>
  <si>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</si>
  <si>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</si>
  <si>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</si>
  <si>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</si>
  <si>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</si>
  <si>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</si>
  <si>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</si>
  <si>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</si>
  <si>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</si>
  <si>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</si>
  <si>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</si>
  <si>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</si>
  <si>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</si>
  <si>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</si>
  <si>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</si>
  <si>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</si>
  <si>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</si>
  <si>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</si>
  <si>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</si>
  <si>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</si>
  <si>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</si>
  <si>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</si>
  <si>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</si>
  <si>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</si>
  <si>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</si>
  <si>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</si>
  <si>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</si>
  <si>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</si>
  <si>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</si>
  <si>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</si>
  <si>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</si>
  <si>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</si>
  <si>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</si>
  <si>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</si>
  <si>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</si>
  <si>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</si>
  <si>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</si>
  <si>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</si>
  <si>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</si>
  <si>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</si>
  <si>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</si>
  <si>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</si>
  <si>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</si>
  <si>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</si>
  <si>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</si>
  <si>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</si>
  <si>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</si>
  <si>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</si>
  <si>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</si>
  <si>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</si>
  <si>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</si>
  <si>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</si>
  <si>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</si>
  <si>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</si>
  <si>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</si>
  <si>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</si>
  <si>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</si>
  <si>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</si>
  <si>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</si>
  <si>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</si>
  <si>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</si>
  <si>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</si>
  <si>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</si>
  <si>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</si>
  <si>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</si>
  <si>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</si>
  <si>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</si>
  <si>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</si>
  <si>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</si>
  <si>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</si>
  <si>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</si>
  <si>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</si>
  <si>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</si>
  <si>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</si>
  <si>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</si>
  <si>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</si>
  <si>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</si>
  <si>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</si>
  <si>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</si>
  <si>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</si>
  <si>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</si>
  <si>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</si>
  <si>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</si>
  <si>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</si>
  <si>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</si>
  <si>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</si>
  <si>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</si>
  <si>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</si>
  <si>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</si>
  <si>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</si>
  <si>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</si>
  <si>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</si>
  <si>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</si>
  <si>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</si>
  <si>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</si>
  <si>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</si>
  <si>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</si>
  <si>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</si>
  <si>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</si>
  <si>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</si>
  <si>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</si>
  <si>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</si>
  <si>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</si>
  <si>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</si>
  <si>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</si>
  <si>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</si>
  <si>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</si>
  <si>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</si>
  <si>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</si>
  <si>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</si>
  <si>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</si>
  <si>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</si>
  <si>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</si>
  <si>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</si>
  <si>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</si>
  <si>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</si>
  <si>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</si>
  <si>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</si>
  <si>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</si>
  <si>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</si>
  <si>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</si>
  <si>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</si>
  <si>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</si>
  <si>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</si>
  <si>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</si>
  <si>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</si>
  <si>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</si>
  <si>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</si>
  <si>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</si>
  <si>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</si>
  <si>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</si>
  <si>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</si>
  <si>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</si>
  <si>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</si>
  <si>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</si>
  <si>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</si>
  <si>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</si>
  <si>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</si>
  <si>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</si>
  <si>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</si>
  <si>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</si>
  <si>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</si>
  <si>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</si>
  <si>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</si>
  <si>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</si>
  <si>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</si>
  <si>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</si>
  <si>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</si>
  <si>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</si>
  <si>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</si>
  <si>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</si>
  <si>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</si>
  <si>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</si>
  <si>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</si>
  <si>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</si>
  <si>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</si>
  <si>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</si>
  <si>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</si>
  <si>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</si>
  <si>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</si>
  <si>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</si>
  <si>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</si>
  <si>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</si>
  <si>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</si>
  <si>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</si>
  <si>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</si>
  <si>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</si>
  <si>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</si>
  <si>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</si>
  <si>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</si>
  <si>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</si>
  <si>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</si>
  <si>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</si>
  <si>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</si>
  <si>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</si>
  <si>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</si>
  <si>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</si>
  <si>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</si>
  <si>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</si>
  <si>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</si>
  <si>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</si>
  <si>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</si>
  <si>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</si>
  <si>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</si>
  <si>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</si>
  <si>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</si>
  <si>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</si>
  <si>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</si>
  <si>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</si>
  <si>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</si>
  <si>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</si>
  <si>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</si>
  <si>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</si>
  <si>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</si>
  <si>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</si>
  <si>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</si>
  <si>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</si>
  <si>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</si>
  <si>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</si>
  <si>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</si>
  <si>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</si>
  <si>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</si>
  <si>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</si>
  <si>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</si>
  <si>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</si>
  <si>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</si>
  <si>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</si>
  <si>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</si>
  <si>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</si>
  <si>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</si>
  <si>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</si>
  <si>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</si>
  <si>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</si>
  <si>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</si>
  <si>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</si>
  <si>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</si>
  <si>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</si>
  <si>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</si>
  <si>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</si>
  <si>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</si>
  <si>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</si>
  <si>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</si>
  <si>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</si>
  <si>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</si>
  <si>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</si>
  <si>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</si>
  <si>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</si>
  <si>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</si>
  <si>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</si>
  <si>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</si>
  <si>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</si>
  <si>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</si>
  <si>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</si>
  <si>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</si>
  <si>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</si>
  <si>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</si>
  <si>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</si>
  <si>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</si>
  <si>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</si>
  <si>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</si>
  <si>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</si>
  <si>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</si>
  <si>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</si>
  <si>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</si>
  <si>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</si>
  <si>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</si>
  <si>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</si>
  <si>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</si>
  <si>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</si>
  <si>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</si>
  <si>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</si>
  <si>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</si>
  <si>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</si>
  <si>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</si>
  <si>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</si>
  <si>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</si>
  <si>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</si>
  <si>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</si>
  <si>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</si>
  <si>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</si>
  <si>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</si>
  <si>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</si>
  <si>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</si>
  <si>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</si>
  <si>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</si>
  <si>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</si>
  <si>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</si>
  <si>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</si>
  <si>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</si>
  <si>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</si>
  <si>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</si>
  <si>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</si>
  <si>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</si>
  <si>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</si>
  <si>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</si>
  <si>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</si>
  <si>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</si>
  <si>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</si>
  <si>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</si>
  <si>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</si>
  <si>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</si>
  <si>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</si>
  <si>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</si>
  <si>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</si>
  <si>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</si>
  <si>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</si>
  <si>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</si>
  <si>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</si>
  <si>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</si>
  <si>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</si>
  <si>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</si>
  <si>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</si>
  <si>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</si>
  <si>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</si>
  <si>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</si>
  <si>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</si>
  <si>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</si>
  <si>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</si>
  <si>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</si>
  <si>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</si>
  <si>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</si>
  <si>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</si>
  <si>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</si>
  <si>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</si>
  <si>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</si>
  <si>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</si>
  <si>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</si>
  <si>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</si>
  <si>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</si>
  <si>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</si>
  <si>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</si>
  <si>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</si>
  <si>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</si>
  <si>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</si>
  <si>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</si>
  <si>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</si>
  <si>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</si>
  <si>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</si>
  <si>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</si>
  <si>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</si>
  <si>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</si>
  <si>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</si>
  <si>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</si>
  <si>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</si>
  <si>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</si>
  <si>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</si>
  <si>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</si>
  <si>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</si>
  <si>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</si>
  <si>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</si>
  <si>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</si>
  <si>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</si>
  <si>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</si>
  <si>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</si>
  <si>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</si>
  <si>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</si>
  <si>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</si>
  <si>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</si>
  <si>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</si>
  <si>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</si>
  <si>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</si>
  <si>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</si>
  <si>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</si>
  <si>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</si>
  <si>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</si>
  <si>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</si>
  <si>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</si>
  <si>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</si>
  <si>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</si>
  <si>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</si>
  <si>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</si>
  <si>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</si>
  <si>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</si>
  <si>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</si>
  <si>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</si>
  <si>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</si>
  <si>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</si>
  <si>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</si>
  <si>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</si>
  <si>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</si>
  <si>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</si>
  <si>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</si>
  <si>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</si>
  <si>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</si>
  <si>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</si>
  <si>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</si>
  <si>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</si>
  <si>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</si>
  <si>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</si>
  <si>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</si>
  <si>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</si>
  <si>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</si>
  <si>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</si>
  <si>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</si>
  <si>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</si>
  <si>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</si>
  <si>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</si>
  <si>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</si>
  <si>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</si>
  <si>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</si>
  <si>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</si>
  <si>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</si>
  <si>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</si>
  <si>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</si>
  <si>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</si>
  <si>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</si>
  <si>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</si>
  <si>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</si>
  <si>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</si>
  <si>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</si>
  <si>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</si>
  <si>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</si>
  <si>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</si>
  <si>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</si>
  <si>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</si>
  <si>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</si>
  <si>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</si>
  <si>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</si>
  <si>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</si>
  <si>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</si>
  <si>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</si>
  <si>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</si>
  <si>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</si>
  <si>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</si>
  <si>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</si>
  <si>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</si>
  <si>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</si>
  <si>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</si>
  <si>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</si>
  <si>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</si>
  <si>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</si>
  <si>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</si>
  <si>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</si>
  <si>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</si>
  <si>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</si>
  <si>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</si>
  <si>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</si>
  <si>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</si>
  <si>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</si>
  <si>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</si>
  <si>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</si>
  <si>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</si>
  <si>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</si>
  <si>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</si>
  <si>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</si>
  <si>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</si>
  <si>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</si>
  <si>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</si>
  <si>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</si>
  <si>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</si>
  <si>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</si>
  <si>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</si>
  <si>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</si>
  <si>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</si>
  <si>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</si>
  <si>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</si>
  <si>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</si>
  <si>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</si>
  <si>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</si>
  <si>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</si>
  <si>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</si>
  <si>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</si>
  <si>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</si>
  <si>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</si>
  <si>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</si>
  <si>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</si>
  <si>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</si>
  <si>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</si>
  <si>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</si>
  <si>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</si>
  <si>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</si>
  <si>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</si>
  <si>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</si>
  <si>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</si>
  <si>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</si>
  <si>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</si>
  <si>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</si>
  <si>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</si>
  <si>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</si>
  <si>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</si>
  <si>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</si>
  <si>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</si>
  <si>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</si>
  <si>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</si>
  <si>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</si>
  <si>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</si>
  <si>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</si>
  <si>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</si>
  <si>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</si>
  <si>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</si>
  <si>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</si>
  <si>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</si>
  <si>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</si>
  <si>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</si>
  <si>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</si>
  <si>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</si>
  <si>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</si>
  <si>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</si>
  <si>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</si>
  <si>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</si>
  <si>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</si>
  <si>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</si>
  <si>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</si>
  <si>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</si>
  <si>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</si>
  <si>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</si>
  <si>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</si>
  <si>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</si>
  <si>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</si>
  <si>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</si>
  <si>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</si>
  <si>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</si>
  <si>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</si>
  <si>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</si>
  <si>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</si>
  <si>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</si>
  <si>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</si>
  <si>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</si>
  <si>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</si>
  <si>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</si>
  <si>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</si>
  <si>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</si>
  <si>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</si>
  <si>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</si>
  <si>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</si>
  <si>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</si>
  <si>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</si>
  <si>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</si>
  <si>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</si>
  <si>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</si>
  <si>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</si>
  <si>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</si>
  <si>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</si>
  <si>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</si>
  <si>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</si>
  <si>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</si>
  <si>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</si>
  <si>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</si>
  <si>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</si>
  <si>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</si>
  <si>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</si>
  <si>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</si>
  <si>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</si>
  <si>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</si>
  <si>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</si>
  <si>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</si>
  <si>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</si>
  <si>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</si>
  <si>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</si>
  <si>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</si>
  <si>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</si>
  <si>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</si>
  <si>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</si>
  <si>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</si>
  <si>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</si>
  <si>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</si>
  <si>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</si>
  <si>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</si>
  <si>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</si>
  <si>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</si>
  <si>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</si>
  <si>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</si>
  <si>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</si>
  <si>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</si>
  <si>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</si>
  <si>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</si>
  <si>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</si>
  <si>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</si>
  <si>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</si>
  <si>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</si>
  <si>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</si>
  <si>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</si>
  <si>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</si>
  <si>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</si>
  <si>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</si>
  <si>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</si>
  <si>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</si>
  <si>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</si>
  <si>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</si>
  <si>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</si>
  <si>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</si>
  <si>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</si>
  <si>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</si>
  <si>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</si>
  <si>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</si>
  <si>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</si>
  <si>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</si>
  <si>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</si>
  <si>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</si>
  <si>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</si>
  <si>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</si>
  <si>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</si>
  <si>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</si>
  <si>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</si>
  <si>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</si>
  <si>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</si>
  <si>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</si>
  <si>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</si>
  <si>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</si>
  <si>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</si>
  <si>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</si>
  <si>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</si>
  <si>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</si>
  <si>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</si>
  <si>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</si>
  <si>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</si>
  <si>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</si>
  <si>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</si>
  <si>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</si>
  <si>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</si>
  <si>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</si>
  <si>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</si>
  <si>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</si>
  <si>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</si>
  <si>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</si>
  <si>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</si>
  <si>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</si>
  <si>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</si>
  <si>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</si>
  <si>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</si>
  <si>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</si>
  <si>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</si>
  <si>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</si>
  <si>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</si>
  <si>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</si>
  <si>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</si>
  <si>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</si>
  <si>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</si>
  <si>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</si>
  <si>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</si>
  <si>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</si>
  <si>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</si>
  <si>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</si>
  <si>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</si>
  <si>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</si>
  <si>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</si>
  <si>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</si>
  <si>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</si>
  <si>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</si>
  <si>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</si>
  <si>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</si>
  <si>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</si>
  <si>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</si>
  <si>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</si>
  <si>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</si>
  <si>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</si>
  <si>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</si>
  <si>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</si>
  <si>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</si>
  <si>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</si>
  <si>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</si>
  <si>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</si>
  <si>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</si>
  <si>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</si>
  <si>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</si>
  <si>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</si>
  <si>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</si>
  <si>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</si>
  <si>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</si>
  <si>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</si>
  <si>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</si>
  <si>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</si>
  <si>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</si>
  <si>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</si>
  <si>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</si>
  <si>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</si>
  <si>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</si>
  <si>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</si>
  <si>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</si>
  <si>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</si>
  <si>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</si>
  <si>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</si>
  <si>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</si>
  <si>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</si>
  <si>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</si>
  <si>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</si>
  <si>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</si>
  <si>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</si>
  <si>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</si>
  <si>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</si>
  <si>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</si>
  <si>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</si>
  <si>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</si>
  <si>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</si>
  <si>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</si>
  <si>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</si>
  <si>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</si>
  <si>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</si>
  <si>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</si>
  <si>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</si>
  <si>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</si>
  <si>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</si>
  <si>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</si>
  <si>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</si>
  <si>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</si>
  <si>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</si>
  <si>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</si>
  <si>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</si>
  <si>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</si>
  <si>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</si>
  <si>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</si>
  <si>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</si>
  <si>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</si>
  <si>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</si>
  <si>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</si>
  <si>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</si>
  <si>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</si>
  <si>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</si>
  <si>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</si>
  <si>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</si>
  <si>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</si>
  <si>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</si>
  <si>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</si>
  <si>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</si>
  <si>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</si>
  <si>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</si>
  <si>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</si>
  <si>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</si>
  <si>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</si>
  <si>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</si>
  <si>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</si>
  <si>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</si>
  <si>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</si>
  <si>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</si>
  <si>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</si>
  <si>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</si>
  <si>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</si>
  <si>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</si>
  <si>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</si>
  <si>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</si>
  <si>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</si>
  <si>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</si>
  <si>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</si>
  <si>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</si>
  <si>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</si>
  <si>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</si>
  <si>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</si>
  <si>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</si>
  <si>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</si>
  <si>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</si>
  <si>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</si>
  <si>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</si>
  <si>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</si>
  <si>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</si>
  <si>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</si>
  <si>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</si>
  <si>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</si>
  <si>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</si>
  <si>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</si>
  <si>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</si>
  <si>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</si>
  <si>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</si>
  <si>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</si>
  <si>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</si>
  <si>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</si>
  <si>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</si>
  <si>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</si>
  <si>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</si>
  <si>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</si>
  <si>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</si>
  <si>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</si>
  <si>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</si>
  <si>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</si>
  <si>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</si>
  <si>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</si>
  <si>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</si>
  <si>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</si>
  <si>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</si>
  <si>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</si>
  <si>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</si>
  <si>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</si>
  <si>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</si>
  <si>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</si>
  <si>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</si>
  <si>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</si>
  <si>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</si>
  <si>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</si>
  <si>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</si>
  <si>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</si>
  <si>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</si>
  <si>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</si>
  <si>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</si>
  <si>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</si>
  <si>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</si>
  <si>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</si>
  <si>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</si>
  <si>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</si>
  <si>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</si>
  <si>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</si>
  <si>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</si>
  <si>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</si>
  <si>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</si>
  <si>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</si>
  <si>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</si>
  <si>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</si>
  <si>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</si>
  <si>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</si>
  <si>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</si>
  <si>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</si>
  <si>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</si>
  <si>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</si>
  <si>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</si>
  <si>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</si>
  <si>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</si>
  <si>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</si>
  <si>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</si>
  <si>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</si>
  <si>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</si>
  <si>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</si>
  <si>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</si>
  <si>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</si>
  <si>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</si>
  <si>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</si>
  <si>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</si>
  <si>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</si>
  <si>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</si>
  <si>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</si>
  <si>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</si>
  <si>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</si>
  <si>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</si>
  <si>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</si>
  <si>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</si>
  <si>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</si>
  <si>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</si>
  <si>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</si>
  <si>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</si>
  <si>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</si>
  <si>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</si>
  <si>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</si>
  <si>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</si>
  <si>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</si>
  <si>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</si>
  <si>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</si>
  <si>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</si>
  <si>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</si>
  <si>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</si>
  <si>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</si>
  <si>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</si>
  <si>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</si>
  <si>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</si>
  <si>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</si>
  <si>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</si>
  <si>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</si>
  <si>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</si>
  <si>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</si>
  <si>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</si>
  <si>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</si>
  <si>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</si>
  <si>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</si>
  <si>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</si>
  <si>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</si>
  <si>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</si>
  <si>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</si>
  <si>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</si>
  <si>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</si>
  <si>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</si>
  <si>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</si>
  <si>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</si>
  <si>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</si>
  <si>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</si>
  <si>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</si>
  <si>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</si>
  <si>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</si>
  <si>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</si>
  <si>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</si>
  <si>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</si>
  <si>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</si>
  <si>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</si>
  <si>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</si>
  <si>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</si>
  <si>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</si>
  <si>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</si>
  <si>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</si>
  <si>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</si>
  <si>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</si>
  <si>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</si>
  <si>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</si>
  <si>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</si>
  <si>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</si>
  <si>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</si>
  <si>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</si>
  <si>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</si>
  <si>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</si>
  <si>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</si>
  <si>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</si>
  <si>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</si>
  <si>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</si>
  <si>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</si>
  <si>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</si>
  <si>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</si>
  <si>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</si>
  <si>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</si>
  <si>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</si>
  <si>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</si>
  <si>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</si>
  <si>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</si>
  <si>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</si>
  <si>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</si>
  <si>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</si>
  <si>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</si>
  <si>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</si>
  <si>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</si>
  <si>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</si>
  <si>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</si>
  <si>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</si>
  <si>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</si>
  <si>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</si>
  <si>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</si>
  <si>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</si>
  <si>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</si>
  <si>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</si>
  <si>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</si>
  <si>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</si>
  <si>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</si>
  <si>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</si>
  <si>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</si>
  <si>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</si>
  <si>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</si>
  <si>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</si>
  <si>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</si>
  <si>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</si>
  <si>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</si>
  <si>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</si>
  <si>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</si>
  <si>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</si>
  <si>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</si>
  <si>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</si>
  <si>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</si>
  <si>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</si>
  <si>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</si>
  <si>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</si>
  <si>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</si>
  <si>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</si>
  <si>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</si>
  <si>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</si>
  <si>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</si>
  <si>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</si>
  <si>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</si>
  <si>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</si>
  <si>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</si>
  <si>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</si>
  <si>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</si>
  <si>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</si>
  <si>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</si>
  <si>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</si>
  <si>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</si>
  <si>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</si>
  <si>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</si>
  <si>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</si>
  <si>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</si>
  <si>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</si>
  <si>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</si>
  <si>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</si>
  <si>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</si>
  <si>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</si>
  <si>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</si>
  <si>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</si>
  <si>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</si>
  <si>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</si>
  <si>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</si>
  <si>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</si>
  <si>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</si>
  <si>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</si>
  <si>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</si>
  <si>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</si>
  <si>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</si>
  <si>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</si>
  <si>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</si>
  <si>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</si>
  <si>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</si>
  <si>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</si>
  <si>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</si>
  <si>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</si>
  <si>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</si>
  <si>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</si>
  <si>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</si>
  <si>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</si>
  <si>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</si>
  <si>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</si>
  <si>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</si>
  <si>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</si>
  <si>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</si>
  <si>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</si>
  <si>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</si>
  <si>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</si>
  <si>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</si>
  <si>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</si>
  <si>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</si>
  <si>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</si>
  <si>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</si>
  <si>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</si>
  <si>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</si>
  <si>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</si>
  <si>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</si>
  <si>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</si>
  <si>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</si>
  <si>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</si>
  <si>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</si>
  <si>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</si>
  <si>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</si>
  <si>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</si>
  <si>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</si>
  <si>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</si>
  <si>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</si>
  <si>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</si>
  <si>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</si>
  <si>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</si>
  <si>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</si>
  <si>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</si>
  <si>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</si>
  <si>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</si>
  <si>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</si>
  <si>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</si>
  <si>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</si>
  <si>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</si>
  <si>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</si>
  <si>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</si>
  <si>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</si>
  <si>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</si>
  <si>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</si>
  <si>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</si>
  <si>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</si>
  <si>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</si>
  <si>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</si>
  <si>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</si>
  <si>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</si>
  <si>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</si>
  <si>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</si>
  <si>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</si>
  <si>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</si>
  <si>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</si>
  <si>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</si>
  <si>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</si>
  <si>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</si>
  <si>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</si>
  <si>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</si>
  <si>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</si>
  <si>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</si>
  <si>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</si>
  <si>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</si>
  <si>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</si>
  <si>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</si>
  <si>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</si>
  <si>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</si>
  <si>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</si>
  <si>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</si>
  <si>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</si>
  <si>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</si>
  <si>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</si>
  <si>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</si>
  <si>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</si>
  <si>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</si>
  <si>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</si>
  <si>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</si>
  <si>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</si>
  <si>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</si>
  <si>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</si>
  <si>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</si>
  <si>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</si>
  <si>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</si>
  <si>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</si>
  <si>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</si>
  <si>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</si>
  <si>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</si>
  <si>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</si>
  <si>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</si>
  <si>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</si>
  <si>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</si>
  <si>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</si>
  <si>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</si>
  <si>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</si>
  <si>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</si>
  <si>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</si>
  <si>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</si>
  <si>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</si>
  <si>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</si>
  <si>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</si>
  <si>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</si>
  <si>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</si>
  <si>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</si>
  <si>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</si>
  <si>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</si>
  <si>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</si>
  <si>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</si>
  <si>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</si>
  <si>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</si>
  <si>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</si>
  <si>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</si>
  <si>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</si>
  <si>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</si>
  <si>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</si>
  <si>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</si>
  <si>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</si>
  <si>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</si>
  <si>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</si>
  <si>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</si>
  <si>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</si>
  <si>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</si>
  <si>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</si>
  <si>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</si>
  <si>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</si>
  <si>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</si>
  <si>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</si>
  <si>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</si>
  <si>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</si>
  <si>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</si>
  <si>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</si>
  <si>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</si>
  <si>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</si>
  <si>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</si>
  <si>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</si>
  <si>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</si>
  <si>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</si>
  <si>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</si>
  <si>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</si>
  <si>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</si>
  <si>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</si>
  <si>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</si>
  <si>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</si>
  <si>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</si>
  <si>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</si>
  <si>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</si>
  <si>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</si>
  <si>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</si>
  <si>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</si>
  <si>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</si>
  <si>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</si>
  <si>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</si>
  <si>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</si>
  <si>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</si>
  <si>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</si>
  <si>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</si>
  <si>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</si>
  <si>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</si>
  <si>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</si>
  <si>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</si>
  <si>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</si>
  <si>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</si>
  <si>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</si>
  <si>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</si>
  <si>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</si>
  <si>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</si>
  <si>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</si>
  <si>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</si>
  <si>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</si>
  <si>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</si>
  <si>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</si>
  <si>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</si>
  <si>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</si>
  <si>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</si>
  <si>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</si>
  <si>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</si>
  <si>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</si>
  <si>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</si>
  <si>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</si>
  <si>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</si>
  <si>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</si>
  <si>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</si>
  <si>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</si>
  <si>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</si>
  <si>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</si>
  <si>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</si>
  <si>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</si>
  <si>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</si>
  <si>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</si>
  <si>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</si>
  <si>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</si>
  <si>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</si>
  <si>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</si>
  <si>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</si>
  <si>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</si>
  <si>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</si>
  <si>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</si>
  <si>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</si>
  <si>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</si>
  <si>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</si>
  <si>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</si>
  <si>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</si>
  <si>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</si>
  <si>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</si>
  <si>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</si>
  <si>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</si>
  <si>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</si>
  <si>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</si>
  <si>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</si>
  <si>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</si>
  <si>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</si>
  <si>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</si>
  <si>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</si>
  <si>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</si>
  <si>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</si>
  <si>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</si>
  <si>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</si>
  <si>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</si>
  <si>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</si>
  <si>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</si>
  <si>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</si>
  <si>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</si>
  <si>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</si>
  <si>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</si>
  <si>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</si>
  <si>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</si>
  <si>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</si>
  <si>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</si>
  <si>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</si>
  <si>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</si>
  <si>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</si>
  <si>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</si>
  <si>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</si>
  <si>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</si>
  <si>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</si>
  <si>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</si>
  <si>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</si>
  <si>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</si>
  <si>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</si>
  <si>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</si>
  <si>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</si>
  <si>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</si>
  <si>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</si>
  <si>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</si>
  <si>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</si>
  <si>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</si>
  <si>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</si>
  <si>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</si>
  <si>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</si>
  <si>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</si>
  <si>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</si>
  <si>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</si>
  <si>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</si>
  <si>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</si>
  <si>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</si>
  <si>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</si>
  <si>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</si>
  <si>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</si>
  <si>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</si>
  <si>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</si>
  <si>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</si>
  <si>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</si>
  <si>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</si>
  <si>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</si>
  <si>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</si>
  <si>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</si>
  <si>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</si>
  <si>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</si>
  <si>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</si>
  <si>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</si>
  <si>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</si>
  <si>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</si>
  <si>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</si>
  <si>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</si>
  <si>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</si>
  <si>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</si>
  <si>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</si>
  <si>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</si>
  <si>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</si>
  <si>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</si>
  <si>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</si>
  <si>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</si>
  <si>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</si>
  <si>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</si>
  <si>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</si>
  <si>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</si>
  <si>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</si>
  <si>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</si>
  <si>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</si>
  <si>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</si>
  <si>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</si>
  <si>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</si>
  <si>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</si>
  <si>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</si>
  <si>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</si>
  <si>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</si>
  <si>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</si>
  <si>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</si>
  <si>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</si>
  <si>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</si>
  <si>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</si>
  <si>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</si>
  <si>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</si>
  <si>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</si>
  <si>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</si>
  <si>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</si>
  <si>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</si>
  <si>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</si>
  <si>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</si>
  <si>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</si>
  <si>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</si>
  <si>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</si>
  <si>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</si>
  <si>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</si>
  <si>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</si>
  <si>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</si>
  <si>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</si>
  <si>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</si>
  <si>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</si>
  <si>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</si>
  <si>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</si>
  <si>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</si>
  <si>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</si>
  <si>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</si>
  <si>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</si>
  <si>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</si>
  <si>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</si>
  <si>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</si>
  <si>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</si>
  <si>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</si>
  <si>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</si>
  <si>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</si>
  <si>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</si>
  <si>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</si>
  <si>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</si>
  <si>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</si>
  <si>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</si>
  <si>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</si>
  <si>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</si>
  <si>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</si>
  <si>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</si>
  <si>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</si>
  <si>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</si>
  <si>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</si>
  <si>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</si>
  <si>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</si>
  <si>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</si>
  <si>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</si>
  <si>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</si>
  <si>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</si>
  <si>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</si>
  <si>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</si>
  <si>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</si>
  <si>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</si>
  <si>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</si>
  <si>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</si>
  <si>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</si>
  <si>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</si>
  <si>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</si>
  <si>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</si>
  <si>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</si>
  <si>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</si>
  <si>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</si>
  <si>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</si>
  <si>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</si>
  <si>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</si>
  <si>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</si>
  <si>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</si>
  <si>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</si>
  <si>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</si>
  <si>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</si>
  <si>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</si>
  <si>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</si>
  <si>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</si>
  <si>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</si>
  <si>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</si>
  <si>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</si>
  <si>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</si>
  <si>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</si>
  <si>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</si>
  <si>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</si>
  <si>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</si>
  <si>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</si>
  <si>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</si>
  <si>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</si>
  <si>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</si>
  <si>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</si>
  <si>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</si>
  <si>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</si>
  <si>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</si>
  <si>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</si>
  <si>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</si>
  <si>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</si>
  <si>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</si>
  <si>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</si>
  <si>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</si>
  <si>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</si>
  <si>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</si>
  <si>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</si>
  <si>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</si>
  <si>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</si>
  <si>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</si>
  <si>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</si>
  <si>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</si>
  <si>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</si>
  <si>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</si>
  <si>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</si>
  <si>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</si>
  <si>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</si>
  <si>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</si>
  <si>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</si>
  <si>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</si>
  <si>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</si>
  <si>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</si>
  <si>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</si>
  <si>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</si>
  <si>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</si>
  <si>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</si>
  <si>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</si>
  <si>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</si>
  <si>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</si>
  <si>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</si>
  <si>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</si>
  <si>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</si>
  <si>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</si>
  <si>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</si>
  <si>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</si>
  <si>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</si>
  <si>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</si>
  <si>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</si>
  <si>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</si>
  <si>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</si>
  <si>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</si>
  <si>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</si>
  <si>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</si>
  <si>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</si>
  <si>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</si>
  <si>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</si>
  <si>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</si>
  <si>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</si>
  <si>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</si>
  <si>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</si>
  <si>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</si>
  <si>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</si>
  <si>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</si>
  <si>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</si>
  <si>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</si>
  <si>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</si>
  <si>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</si>
  <si>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</si>
  <si>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</si>
  <si>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</si>
  <si>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</si>
  <si>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</si>
  <si>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</si>
  <si>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</si>
  <si>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</si>
  <si>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</si>
  <si>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</si>
  <si>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</si>
  <si>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</si>
  <si>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</si>
  <si>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</si>
  <si>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</si>
  <si>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</si>
  <si>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</si>
  <si>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</si>
  <si>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</si>
  <si>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</si>
  <si>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</si>
  <si>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</si>
  <si>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</si>
  <si>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</si>
  <si>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</si>
  <si>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</si>
  <si>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</si>
  <si>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</si>
  <si>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</si>
  <si>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</si>
  <si>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</si>
  <si>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</si>
  <si>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</si>
  <si>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</si>
  <si>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</si>
  <si>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</si>
  <si>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</si>
  <si>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</si>
  <si>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</si>
  <si>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</si>
  <si>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</si>
  <si>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</si>
  <si>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</si>
  <si>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</si>
  <si>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</si>
  <si>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</si>
  <si>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</si>
  <si>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</si>
  <si>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</si>
  <si>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</si>
  <si>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</si>
  <si>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</si>
  <si>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</si>
  <si>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</si>
  <si>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</si>
  <si>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</si>
  <si>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</si>
  <si>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</si>
  <si>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</si>
  <si>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</si>
  <si>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</si>
  <si>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</si>
  <si>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</si>
  <si>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</si>
  <si>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</si>
  <si>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</si>
  <si>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</si>
  <si>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</si>
  <si>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</si>
  <si>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</si>
  <si>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</si>
  <si>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</si>
  <si>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</si>
  <si>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</si>
  <si>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</si>
  <si>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</si>
  <si>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</si>
  <si>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</si>
  <si>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</si>
  <si>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</si>
  <si>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</si>
  <si>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</si>
  <si>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</si>
  <si>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</si>
  <si>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</si>
  <si>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</si>
  <si>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</si>
  <si>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</si>
  <si>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</si>
  <si>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</si>
  <si>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</si>
  <si>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</si>
  <si>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</si>
  <si>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</si>
  <si>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</si>
  <si>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</si>
  <si>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</si>
  <si>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</si>
  <si>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</si>
  <si>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</si>
  <si>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</si>
  <si>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</si>
  <si>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</si>
  <si>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</si>
  <si>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</si>
  <si>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</si>
  <si>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</si>
  <si>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</si>
  <si>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</si>
  <si>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</si>
  <si>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</si>
  <si>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</si>
  <si>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</si>
  <si>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</si>
  <si>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</si>
  <si>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</si>
  <si>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</si>
  <si>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</si>
  <si>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</si>
  <si>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</si>
  <si>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</si>
  <si>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</si>
  <si>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</si>
  <si>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</si>
  <si>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</si>
  <si>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</si>
  <si>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</si>
  <si>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</si>
  <si>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</si>
  <si>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</si>
  <si>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</si>
  <si>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</si>
  <si>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</si>
  <si>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</si>
  <si>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</si>
  <si>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</si>
  <si>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</si>
  <si>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</si>
  <si>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</si>
  <si>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</si>
  <si>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</si>
  <si>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</si>
  <si>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</si>
  <si>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</si>
  <si>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</si>
  <si>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</si>
  <si>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</si>
  <si>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</si>
  <si>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</si>
  <si>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</si>
  <si>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</si>
  <si>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</si>
  <si>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</si>
  <si>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</si>
  <si>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</si>
  <si>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</si>
  <si>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</si>
  <si>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</si>
  <si>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</si>
  <si>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</si>
  <si>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</si>
  <si>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</si>
  <si>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</si>
  <si>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</si>
  <si>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</si>
  <si>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</si>
  <si>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</si>
  <si>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</si>
  <si>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</si>
  <si>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</si>
  <si>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</si>
  <si>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</si>
  <si>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</si>
  <si>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</si>
  <si>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</si>
  <si>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</si>
  <si>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</si>
  <si>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</si>
  <si>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</si>
  <si>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</si>
  <si>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</si>
  <si>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</si>
  <si>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</si>
  <si>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</si>
  <si>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</si>
  <si>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</si>
  <si>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</si>
  <si>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</si>
  <si>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</si>
  <si>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</si>
  <si>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</si>
  <si>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</si>
  <si>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</si>
  <si>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</si>
  <si>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</si>
  <si>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</si>
  <si>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</si>
  <si>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</si>
  <si>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</si>
  <si>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</si>
  <si>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</si>
  <si>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</si>
  <si>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</si>
  <si>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</si>
  <si>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</si>
  <si>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</si>
  <si>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</si>
  <si>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</si>
  <si>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</si>
  <si>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</si>
  <si>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</si>
  <si>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</si>
  <si>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</si>
  <si>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</si>
  <si>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</si>
  <si>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</si>
  <si>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</si>
  <si>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</si>
  <si>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</si>
  <si>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</si>
  <si>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</si>
  <si>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</si>
  <si>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</si>
  <si>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</si>
  <si>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</si>
  <si>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</si>
  <si>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</si>
  <si>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</si>
  <si>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</si>
  <si>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</si>
  <si>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</si>
  <si>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</si>
  <si>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</si>
  <si>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</si>
  <si>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</si>
  <si>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</si>
  <si>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</si>
  <si>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</si>
  <si>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</si>
  <si>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</si>
  <si>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</si>
  <si>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</si>
  <si>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</si>
  <si>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</si>
  <si>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</si>
  <si>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</si>
  <si>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</si>
  <si>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</si>
  <si>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</si>
  <si>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</si>
  <si>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</si>
  <si>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</si>
  <si>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</si>
  <si>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</si>
  <si>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</si>
  <si>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</si>
  <si>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</si>
  <si>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</si>
  <si>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</si>
  <si>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</si>
  <si>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</si>
  <si>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</si>
  <si>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</si>
  <si>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</si>
  <si>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</si>
  <si>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</si>
  <si>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</si>
  <si>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</si>
  <si>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</si>
  <si>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</si>
  <si>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</si>
  <si>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</si>
  <si>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</si>
  <si>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</si>
  <si>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</si>
  <si>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</si>
  <si>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</si>
  <si>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</si>
  <si>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</si>
  <si>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</si>
  <si>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</si>
  <si>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</si>
  <si>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</si>
  <si>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</si>
  <si>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</si>
  <si>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</si>
  <si>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</si>
  <si>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</si>
  <si>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</si>
  <si>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</si>
  <si>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</si>
  <si>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</si>
  <si>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</si>
  <si>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</si>
  <si>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</si>
  <si>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</si>
  <si>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</si>
  <si>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</si>
  <si>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</si>
  <si>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</si>
  <si>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</si>
  <si>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</si>
  <si>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</si>
  <si>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</si>
  <si>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</si>
  <si>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</si>
  <si>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</si>
  <si>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</si>
  <si>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</si>
  <si>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</si>
  <si>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</si>
  <si>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</si>
  <si>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</si>
  <si>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</si>
  <si>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</si>
  <si>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</si>
  <si>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</si>
  <si>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</si>
  <si>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</si>
  <si>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</si>
  <si>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</si>
  <si>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</si>
  <si>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</si>
  <si>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</si>
  <si>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</si>
  <si>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</si>
  <si>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</si>
  <si>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</si>
  <si>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</si>
  <si>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</si>
  <si>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</si>
  <si>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</si>
  <si>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</si>
  <si>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</si>
  <si>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</si>
  <si>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</si>
  <si>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</si>
  <si>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</si>
  <si>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</si>
  <si>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</si>
  <si>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</si>
  <si>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</si>
  <si>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</si>
  <si>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</si>
  <si>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</si>
  <si>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</si>
  <si>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</si>
  <si>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</si>
  <si>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</si>
  <si>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</si>
  <si>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</si>
  <si>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</si>
  <si>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</si>
  <si>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</si>
  <si>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</si>
  <si>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</si>
  <si>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</si>
  <si>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</si>
  <si>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</si>
  <si>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</si>
  <si>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</si>
  <si>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</si>
  <si>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</si>
  <si>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</si>
  <si>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</si>
  <si>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</si>
  <si>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</si>
  <si>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</si>
  <si>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</si>
  <si>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</si>
  <si>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</si>
  <si>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</si>
  <si>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</si>
  <si>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</si>
  <si>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</si>
  <si>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</si>
  <si>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</si>
  <si>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</si>
  <si>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</si>
  <si>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</si>
  <si>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</si>
  <si>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</si>
  <si>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</si>
  <si>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</si>
  <si>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</si>
  <si>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</si>
  <si>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</si>
  <si>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</si>
  <si>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</si>
  <si>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</si>
  <si>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</si>
  <si>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</si>
  <si>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</si>
  <si>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</si>
  <si>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</si>
  <si>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</si>
  <si>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</si>
  <si>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</si>
  <si>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</si>
  <si>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</si>
  <si>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</si>
  <si>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</si>
  <si>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</si>
  <si>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</si>
  <si>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</si>
  <si>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</si>
  <si>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</si>
  <si>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</si>
  <si>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</si>
  <si>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</si>
  <si>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</si>
  <si>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</si>
  <si>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</si>
  <si>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</si>
  <si>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</si>
  <si>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</si>
  <si>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</si>
  <si>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</si>
  <si>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</si>
  <si>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</si>
  <si>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</si>
  <si>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</si>
  <si>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</si>
  <si>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</si>
  <si>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</si>
  <si>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</si>
  <si>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</si>
  <si>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</si>
  <si>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</si>
  <si>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</si>
  <si>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</si>
  <si>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</si>
  <si>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</si>
  <si>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</si>
  <si>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</si>
  <si>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</si>
  <si>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</si>
  <si>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</si>
  <si>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</si>
  <si>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</si>
  <si>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</si>
  <si>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</si>
  <si>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</si>
  <si>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</si>
  <si>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</si>
  <si>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</si>
  <si>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</si>
  <si>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</si>
  <si>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</si>
  <si>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</si>
  <si>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</si>
  <si>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</si>
  <si>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</si>
  <si>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</si>
  <si>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</si>
  <si>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</si>
  <si>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</si>
  <si>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</si>
  <si>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</si>
  <si>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</si>
  <si>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</si>
  <si>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</si>
  <si>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</si>
  <si>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</si>
  <si>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</si>
  <si>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</si>
  <si>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</si>
  <si>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</si>
  <si>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</si>
  <si>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</si>
  <si>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</si>
  <si>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</si>
  <si>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</si>
  <si>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</si>
  <si>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</si>
  <si>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</si>
  <si>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</si>
  <si>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</si>
  <si>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</si>
  <si>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</si>
  <si>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</si>
  <si>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</si>
  <si>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</si>
  <si>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</si>
  <si>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</si>
  <si>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</si>
  <si>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</si>
  <si>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</si>
  <si>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</si>
  <si>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</si>
  <si>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</si>
  <si>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</si>
  <si>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</si>
  <si>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</si>
  <si>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</si>
  <si>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</si>
  <si>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</si>
  <si>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</si>
  <si>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</si>
  <si>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</si>
  <si>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</si>
  <si>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</si>
  <si>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</si>
  <si>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</si>
  <si>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</si>
  <si>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</si>
  <si>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</si>
  <si>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</si>
  <si>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</si>
  <si>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</si>
  <si>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</si>
  <si>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</si>
  <si>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</si>
  <si>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</si>
  <si>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</si>
  <si>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</si>
  <si>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</si>
  <si>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</si>
  <si>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</si>
  <si>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</si>
  <si>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</si>
  <si>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</si>
  <si>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</si>
  <si>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</si>
  <si>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</si>
  <si>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</si>
  <si>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</si>
  <si>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</si>
  <si>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</si>
  <si>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</si>
  <si>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</si>
  <si>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</si>
  <si>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</si>
  <si>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</si>
  <si>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</si>
  <si>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</si>
  <si>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</si>
  <si>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</si>
  <si>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</si>
  <si>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</si>
  <si>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</si>
  <si>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</si>
  <si>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</si>
  <si>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</si>
  <si>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</si>
  <si>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</si>
  <si>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</si>
  <si>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</si>
  <si>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</si>
  <si>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</si>
  <si>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</si>
  <si>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</si>
  <si>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</si>
  <si>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</si>
  <si>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</si>
  <si>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</si>
  <si>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</si>
  <si>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</si>
  <si>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</si>
  <si>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</si>
  <si>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</si>
  <si>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</si>
  <si>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</si>
  <si>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</si>
  <si>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</si>
  <si>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</si>
  <si>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</si>
  <si>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</si>
  <si>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</si>
  <si>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</si>
  <si>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</si>
  <si>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</si>
  <si>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</si>
  <si>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</si>
  <si>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</si>
  <si>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</si>
  <si>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</si>
  <si>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</si>
  <si>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</si>
  <si>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</si>
  <si>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</si>
  <si>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</si>
  <si>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</si>
  <si>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</si>
  <si>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</si>
  <si>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</si>
  <si>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</si>
  <si>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</si>
  <si>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</si>
  <si>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</si>
  <si>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</si>
  <si>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</si>
  <si>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</si>
  <si>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</si>
  <si>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</si>
  <si>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</si>
  <si>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</si>
  <si>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</si>
  <si>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</si>
  <si>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</si>
  <si>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</si>
  <si>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</si>
  <si>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</si>
  <si>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</si>
  <si>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</si>
  <si>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</si>
  <si>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</si>
  <si>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</si>
  <si>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</si>
  <si>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</si>
  <si>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</si>
  <si>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</si>
  <si>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</si>
  <si>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</si>
  <si>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</si>
  <si>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</si>
  <si>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</si>
  <si>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</si>
  <si>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</si>
  <si>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</si>
  <si>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</si>
  <si>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</si>
  <si>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</si>
  <si>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</si>
  <si>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</si>
  <si>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</si>
  <si>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</si>
  <si>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</si>
  <si>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</si>
  <si>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</si>
  <si>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</si>
  <si>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</si>
  <si>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</si>
  <si>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</si>
  <si>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</si>
  <si>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</si>
  <si>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</si>
  <si>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</si>
  <si>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</si>
  <si>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</si>
  <si>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</si>
  <si>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</si>
  <si>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</si>
  <si>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</si>
  <si>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</si>
  <si>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</si>
  <si>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</si>
  <si>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</si>
  <si>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</si>
  <si>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</si>
  <si>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</si>
  <si>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</si>
  <si>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</si>
  <si>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</si>
  <si>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</si>
  <si>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</si>
  <si>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</si>
  <si>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</si>
  <si>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</si>
  <si>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</si>
  <si>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</si>
  <si>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</si>
  <si>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</si>
  <si>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</si>
  <si>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</si>
  <si>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</si>
  <si>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</si>
  <si>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</si>
  <si>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</si>
  <si>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</si>
  <si>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</si>
  <si>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</si>
  <si>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</si>
  <si>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</si>
  <si>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</si>
  <si>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</si>
  <si>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</si>
  <si>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</si>
  <si>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</si>
  <si>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</si>
  <si>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</si>
  <si>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</si>
  <si>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</si>
  <si>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</si>
  <si>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</si>
  <si>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</si>
  <si>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</si>
  <si>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</si>
  <si>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</si>
  <si>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</si>
  <si>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</si>
  <si>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</si>
  <si>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</si>
  <si>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</si>
  <si>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</si>
  <si>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</si>
  <si>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</si>
  <si>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</si>
  <si>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</si>
  <si>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</si>
  <si>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</si>
  <si>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</si>
  <si>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</si>
  <si>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</si>
  <si>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</si>
  <si>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</si>
  <si>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</si>
  <si>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</si>
  <si>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</si>
  <si>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</si>
  <si>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</si>
  <si>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</si>
  <si>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</si>
  <si>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</si>
  <si>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</si>
  <si>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</si>
  <si>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</si>
  <si>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</si>
  <si>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</si>
  <si>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</si>
  <si>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</si>
  <si>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</si>
  <si>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</si>
  <si>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</si>
  <si>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</si>
  <si>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</si>
  <si>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</si>
  <si>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</si>
  <si>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</si>
  <si>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</si>
  <si>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</si>
  <si>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</si>
  <si>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</si>
  <si>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</si>
  <si>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</si>
  <si>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</si>
  <si>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</si>
  <si>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</si>
  <si>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</si>
  <si>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</si>
  <si>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</si>
  <si>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</si>
  <si>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</si>
  <si>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</si>
  <si>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</si>
  <si>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</si>
  <si>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</si>
  <si>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</si>
  <si>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</si>
  <si>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</si>
  <si>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</si>
  <si>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</si>
  <si>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</si>
  <si>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</si>
  <si>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</si>
  <si>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</si>
  <si>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</si>
  <si>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</si>
  <si>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</si>
  <si>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</si>
  <si>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</si>
  <si>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</si>
  <si>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</si>
  <si>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</si>
  <si>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</si>
  <si>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</si>
  <si>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</si>
  <si>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</si>
  <si>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</si>
  <si>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</si>
  <si>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</si>
  <si>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</si>
  <si>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</si>
  <si>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</si>
  <si>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</si>
  <si>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</si>
  <si>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</si>
  <si>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</si>
  <si>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</si>
  <si>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</si>
  <si>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</si>
  <si>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</si>
  <si>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</si>
  <si>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</si>
  <si>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</si>
  <si>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</si>
  <si>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</si>
  <si>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</si>
  <si>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</si>
  <si>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</si>
  <si>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</si>
  <si>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</si>
  <si>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</si>
  <si>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</si>
  <si>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</si>
  <si>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</si>
  <si>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</si>
  <si>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</si>
  <si>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</si>
  <si>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</si>
  <si>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</si>
  <si>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</si>
  <si>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</si>
  <si>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</si>
  <si>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</si>
  <si>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</si>
  <si>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</si>
  <si>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</si>
  <si>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</si>
  <si>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</si>
  <si>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</si>
  <si>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</si>
  <si>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</si>
  <si>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</si>
  <si>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</si>
  <si>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</si>
  <si>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</si>
  <si>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</si>
  <si>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</si>
  <si>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</si>
  <si>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</si>
  <si>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</si>
  <si>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</si>
  <si>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</si>
  <si>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</si>
  <si>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</si>
  <si>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</si>
  <si>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</si>
  <si>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</si>
  <si>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</si>
  <si>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</si>
  <si>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</si>
  <si>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</si>
  <si>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</si>
  <si>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</si>
  <si>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</si>
  <si>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</si>
  <si>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</si>
  <si>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</si>
  <si>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</si>
  <si>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</si>
  <si>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</si>
  <si>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</si>
  <si>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</si>
  <si>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</si>
  <si>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</si>
  <si>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</si>
  <si>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</si>
  <si>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</si>
  <si>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</si>
  <si>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</si>
  <si>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</si>
  <si>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</si>
  <si>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</si>
  <si>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</si>
  <si>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</si>
  <si>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</si>
  <si>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</si>
  <si>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</si>
  <si>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</si>
  <si>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</si>
  <si>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</si>
  <si>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</si>
  <si>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</si>
  <si>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</si>
  <si>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</si>
  <si>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</si>
  <si>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</si>
  <si>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</si>
  <si>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</si>
  <si>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</si>
  <si>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</si>
  <si>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</si>
  <si>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</si>
  <si>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</si>
  <si>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</si>
  <si>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</si>
  <si>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</si>
  <si>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</si>
  <si>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</si>
  <si>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</si>
  <si>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</si>
  <si>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</si>
  <si>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</si>
  <si>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</si>
  <si>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</si>
  <si>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</si>
  <si>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</si>
  <si>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</si>
  <si>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</si>
  <si>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</si>
  <si>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</si>
  <si>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</si>
  <si>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</si>
  <si>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</si>
  <si>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</si>
  <si>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</si>
  <si>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</si>
  <si>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</si>
  <si>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</si>
  <si>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</si>
  <si>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</si>
  <si>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</si>
  <si>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</si>
  <si>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</si>
  <si>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</si>
  <si>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</si>
  <si>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</si>
  <si>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</si>
  <si>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</si>
  <si>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</si>
  <si>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</si>
  <si>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</si>
  <si>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</si>
  <si>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</si>
  <si>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</si>
  <si>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</si>
  <si>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</si>
  <si>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</si>
  <si>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</si>
  <si>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</si>
  <si>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</si>
  <si>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</si>
  <si>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</si>
  <si>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</si>
  <si>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</si>
  <si>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</si>
  <si>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</si>
  <si>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</si>
  <si>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</si>
  <si>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</si>
  <si>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</si>
  <si>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</si>
  <si>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</si>
  <si>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</si>
  <si>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</si>
  <si>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</si>
  <si>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</si>
  <si>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</si>
  <si>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</si>
  <si>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</si>
  <si>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</si>
  <si>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</si>
  <si>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</si>
  <si>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</si>
  <si>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</si>
  <si>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</si>
  <si>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</si>
  <si>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</si>
  <si>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</si>
  <si>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</si>
  <si>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</si>
  <si>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</si>
  <si>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</si>
  <si>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</si>
  <si>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</si>
  <si>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</si>
  <si>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</si>
  <si>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</si>
  <si>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</si>
  <si>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</si>
  <si>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</si>
  <si>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</si>
  <si>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</si>
  <si>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</si>
  <si>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</si>
  <si>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</si>
  <si>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</si>
  <si>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</si>
  <si>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</si>
  <si>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</si>
  <si>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</si>
  <si>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</si>
  <si>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</si>
  <si>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</si>
  <si>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</si>
  <si>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</si>
  <si>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</si>
  <si>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</si>
  <si>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</si>
  <si>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</si>
  <si>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</si>
  <si>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</si>
  <si>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</si>
  <si>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</si>
  <si>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</si>
  <si>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</si>
  <si>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</si>
  <si>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</si>
  <si>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</si>
  <si>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</si>
  <si>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</si>
  <si>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</si>
  <si>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</si>
  <si>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</si>
  <si>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</si>
  <si>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</si>
  <si>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</si>
  <si>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</si>
  <si>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</si>
  <si>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</si>
  <si>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</si>
  <si>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</si>
  <si>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</si>
  <si>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</si>
  <si>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</si>
  <si>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</si>
  <si>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</si>
  <si>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</si>
  <si>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</si>
  <si>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</si>
  <si>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</si>
  <si>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</si>
  <si>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</si>
  <si>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</si>
  <si>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</si>
  <si>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</si>
  <si>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</si>
  <si>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</si>
  <si>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</si>
  <si>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</si>
  <si>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</si>
  <si>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</si>
  <si>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</si>
  <si>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</si>
  <si>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</si>
  <si>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</si>
  <si>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</si>
  <si>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</si>
  <si>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</si>
  <si>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</si>
  <si>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</si>
  <si>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</si>
  <si>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</si>
  <si>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</si>
  <si>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</si>
  <si>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</si>
  <si>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</si>
  <si>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</si>
  <si>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</si>
  <si>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</si>
  <si>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</si>
  <si>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</si>
  <si>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</si>
  <si>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</si>
  <si>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</si>
  <si>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</si>
  <si>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</si>
  <si>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</si>
  <si>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</si>
  <si>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</si>
  <si>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</si>
  <si>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</si>
  <si>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</si>
  <si>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</si>
  <si>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</si>
  <si>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</si>
  <si>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</si>
  <si>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</si>
  <si>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</si>
  <si>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</si>
  <si>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</si>
  <si>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</si>
  <si>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</si>
  <si>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</si>
  <si>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</si>
  <si>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</si>
  <si>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</si>
  <si>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</si>
  <si>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</si>
  <si>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</si>
  <si>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</si>
  <si>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</si>
  <si>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</si>
  <si>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</si>
  <si>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</si>
  <si>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</si>
  <si>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</si>
  <si>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</si>
  <si>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</si>
  <si>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</si>
  <si>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</si>
  <si>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</si>
  <si>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</si>
  <si>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</si>
  <si>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</si>
  <si>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</si>
  <si>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</si>
  <si>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</si>
  <si>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</si>
  <si>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</si>
  <si>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</si>
  <si>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</si>
  <si>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</si>
  <si>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</si>
  <si>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</si>
  <si>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</si>
  <si>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</si>
  <si>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</si>
  <si>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</si>
  <si>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</si>
  <si>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</si>
  <si>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</si>
  <si>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</si>
  <si>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</si>
  <si>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</si>
  <si>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</si>
  <si>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</si>
  <si>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</si>
  <si>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</si>
  <si>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</si>
  <si>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</si>
  <si>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</si>
  <si>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</si>
  <si>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</si>
  <si>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</si>
  <si>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</si>
  <si>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</si>
  <si>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</si>
  <si>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</si>
  <si>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</si>
  <si>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</si>
  <si>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</si>
  <si>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</si>
  <si>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</si>
  <si>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</si>
  <si>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</si>
  <si>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</si>
  <si>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</si>
  <si>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</si>
  <si>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</si>
  <si>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</si>
  <si>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</si>
  <si>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</si>
  <si>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</si>
  <si>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</si>
  <si>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</si>
  <si>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</si>
  <si>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</si>
  <si>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</si>
  <si>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</si>
  <si>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</si>
  <si>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</si>
  <si>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</si>
  <si>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</si>
  <si>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</si>
  <si>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</si>
  <si>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</si>
  <si>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</si>
  <si>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</si>
  <si>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</si>
  <si>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</si>
  <si>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</si>
  <si>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</si>
  <si>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</si>
  <si>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</si>
  <si>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</si>
  <si>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</si>
  <si>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</si>
  <si>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</si>
  <si>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</si>
  <si>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</si>
  <si>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</si>
  <si>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</si>
  <si>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</si>
  <si>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</si>
  <si>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</si>
  <si>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</si>
  <si>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</si>
  <si>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</si>
  <si>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</si>
  <si>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</si>
  <si>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</si>
  <si>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</si>
  <si>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</si>
  <si>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</si>
  <si>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</si>
  <si>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</si>
  <si>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</si>
  <si>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</si>
  <si>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</si>
  <si>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</si>
  <si>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</si>
  <si>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</si>
  <si>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</si>
  <si>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</si>
  <si>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</si>
  <si>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</si>
  <si>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</si>
  <si>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</si>
  <si>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</si>
  <si>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</si>
  <si>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</si>
  <si>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</si>
  <si>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</si>
  <si>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</si>
  <si>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</si>
  <si>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</si>
  <si>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</si>
  <si>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</si>
  <si>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</si>
  <si>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</si>
  <si>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</si>
  <si>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</si>
  <si>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</si>
  <si>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</si>
  <si>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</si>
  <si>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</si>
  <si>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</si>
  <si>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</si>
  <si>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</si>
  <si>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</si>
  <si>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</si>
  <si>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</si>
  <si>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</si>
  <si>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</si>
  <si>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</si>
  <si>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</si>
  <si>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</si>
  <si>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</si>
  <si>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</si>
  <si>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</si>
  <si>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</si>
  <si>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</si>
  <si>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</si>
  <si>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</si>
  <si>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</si>
  <si>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</si>
  <si>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</si>
  <si>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</si>
  <si>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</si>
  <si>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</si>
  <si>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</si>
  <si>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</si>
  <si>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</si>
  <si>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</si>
  <si>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</si>
  <si>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</si>
  <si>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</si>
  <si>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</si>
  <si>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</si>
  <si>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</si>
  <si>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</si>
  <si>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</si>
  <si>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</si>
  <si>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</si>
  <si>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</si>
  <si>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</si>
  <si>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</si>
  <si>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</si>
  <si>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</si>
  <si>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</si>
  <si>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</si>
  <si>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</si>
  <si>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</si>
  <si>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</si>
  <si>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</si>
  <si>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</si>
  <si>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</si>
  <si>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</si>
  <si>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</si>
  <si>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</si>
  <si>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</si>
  <si>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</si>
  <si>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</si>
  <si>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</si>
  <si>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</si>
  <si>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</si>
  <si>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</si>
  <si>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</si>
  <si>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</si>
  <si>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</si>
  <si>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</si>
  <si>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</si>
  <si>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</si>
  <si>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</si>
  <si>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</si>
  <si>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</si>
  <si>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</si>
  <si>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</si>
  <si>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</si>
  <si>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</si>
  <si>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</si>
  <si>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</si>
  <si>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</si>
  <si>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</si>
  <si>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</si>
  <si>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</si>
  <si>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</si>
  <si>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</si>
  <si>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</si>
  <si>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</si>
  <si>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</si>
  <si>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</si>
  <si>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</si>
  <si>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</si>
  <si>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</si>
  <si>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</si>
  <si>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</si>
  <si>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</si>
  <si>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</si>
  <si>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</si>
  <si>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</si>
  <si>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</si>
  <si>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</si>
  <si>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</si>
  <si>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</si>
  <si>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</si>
  <si>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</si>
  <si>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</si>
  <si>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</si>
  <si>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</si>
  <si>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</si>
  <si>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</si>
  <si>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</si>
  <si>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</si>
  <si>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</si>
  <si>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</si>
  <si>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</si>
  <si>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</si>
  <si>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</si>
  <si>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</si>
  <si>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</si>
  <si>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</si>
  <si>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</si>
  <si>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</si>
  <si>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</si>
  <si>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</si>
  <si>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</si>
  <si>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</si>
  <si>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</si>
  <si>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</si>
  <si>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</si>
  <si>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</si>
  <si>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</si>
  <si>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</si>
  <si>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</si>
  <si>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</si>
  <si>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</si>
  <si>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</si>
  <si>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</si>
  <si>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</si>
  <si>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</si>
  <si>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</si>
  <si>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</si>
  <si>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</si>
  <si>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</si>
  <si>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</si>
  <si>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</si>
  <si>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</si>
  <si>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</si>
  <si>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</si>
  <si>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</si>
  <si>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</si>
  <si>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</si>
  <si>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</si>
  <si>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</si>
  <si>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</si>
  <si>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</si>
  <si>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</si>
  <si>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</si>
  <si>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</si>
  <si>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</si>
  <si>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</si>
  <si>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</si>
  <si>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</si>
  <si>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</si>
  <si>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</si>
  <si>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</si>
  <si>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</si>
  <si>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</si>
  <si>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</si>
  <si>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</si>
  <si>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</si>
  <si>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</si>
  <si>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</si>
  <si>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</si>
  <si>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</si>
  <si>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</si>
  <si>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</si>
  <si>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</si>
  <si>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</si>
  <si>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</si>
  <si>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</si>
  <si>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</si>
  <si>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</si>
  <si>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</si>
  <si>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</si>
  <si>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</si>
  <si>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</si>
  <si>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</si>
  <si>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</si>
  <si>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</si>
  <si>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</si>
  <si>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</si>
  <si>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</si>
  <si>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</si>
  <si>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</si>
  <si>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</si>
  <si>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</si>
  <si>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</si>
  <si>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</si>
  <si>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</si>
  <si>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</si>
  <si>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</si>
  <si>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</si>
  <si>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</si>
  <si>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</si>
  <si>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</si>
  <si>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</si>
  <si>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</si>
  <si>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</si>
  <si>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</si>
  <si>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</si>
  <si>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</si>
  <si>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</si>
  <si>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</si>
  <si>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</si>
  <si>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</si>
  <si>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</si>
  <si>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</si>
  <si>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</si>
  <si>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</si>
  <si>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</si>
  <si>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</si>
  <si>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</si>
  <si>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</si>
  <si>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</si>
  <si>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</si>
  <si>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</si>
  <si>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</si>
  <si>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</si>
  <si>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</si>
  <si>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</si>
  <si>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</si>
  <si>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</si>
  <si>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</si>
  <si>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</si>
  <si>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</si>
  <si>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</si>
  <si>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</si>
  <si>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</si>
  <si>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</si>
  <si>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</si>
  <si>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</si>
  <si>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</si>
  <si>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</si>
  <si>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</si>
  <si>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</si>
  <si>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</si>
  <si>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</si>
  <si>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</si>
  <si>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</si>
  <si>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</si>
  <si>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</si>
  <si>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</si>
  <si>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</si>
  <si>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</si>
  <si>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</si>
  <si>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</si>
  <si>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</si>
  <si>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</si>
  <si>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</si>
  <si>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</si>
  <si>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</si>
  <si>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</si>
  <si>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</si>
  <si>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</si>
  <si>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</si>
  <si>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</si>
  <si>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</si>
  <si>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</si>
  <si>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</si>
  <si>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</si>
  <si>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</si>
  <si>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</si>
  <si>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</si>
  <si>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</si>
  <si>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</si>
  <si>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</si>
  <si>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</si>
  <si>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</si>
  <si>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</si>
  <si>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</si>
  <si>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</si>
  <si>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</si>
  <si>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</si>
  <si>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</si>
  <si>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</si>
  <si>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</si>
  <si>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</si>
  <si>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</si>
  <si>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</si>
  <si>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</si>
  <si>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</si>
  <si>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</si>
  <si>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</si>
  <si>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</si>
  <si>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</si>
  <si>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</si>
  <si>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</si>
  <si>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</si>
  <si>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</si>
  <si>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</si>
  <si>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</si>
  <si>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</si>
  <si>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</si>
  <si>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</si>
  <si>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</si>
  <si>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</si>
  <si>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</si>
  <si>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</si>
  <si>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</si>
  <si>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</si>
  <si>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</si>
  <si>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</si>
  <si>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</si>
  <si>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</si>
  <si>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</si>
  <si>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</si>
  <si>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</si>
  <si>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</si>
  <si>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</si>
  <si>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</si>
  <si>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</si>
  <si>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</si>
  <si>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</si>
  <si>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</si>
  <si>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</si>
  <si>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</si>
  <si>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</si>
  <si>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</si>
  <si>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</si>
  <si>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</si>
  <si>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</si>
  <si>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</si>
  <si>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</si>
  <si>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</si>
  <si>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</si>
  <si>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</si>
  <si>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</si>
  <si>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</si>
  <si>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</si>
  <si>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</si>
  <si>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</si>
  <si>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</si>
  <si>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</si>
  <si>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</si>
  <si>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</si>
  <si>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</si>
  <si>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</si>
  <si>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</si>
  <si>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</si>
  <si>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</si>
  <si>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</si>
  <si>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</si>
  <si>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</si>
  <si>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</si>
  <si>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</si>
  <si>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</si>
  <si>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</si>
  <si>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</si>
  <si>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</si>
  <si>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</si>
  <si>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</si>
  <si>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</si>
  <si>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</si>
  <si>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</si>
  <si>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</si>
  <si>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</si>
  <si>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</si>
  <si>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</si>
  <si>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</si>
  <si>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</si>
  <si>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</si>
  <si>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</si>
  <si>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</si>
  <si>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</si>
  <si>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</si>
  <si>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</si>
  <si>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</si>
  <si>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</si>
  <si>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</si>
  <si>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</si>
  <si>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</si>
  <si>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</si>
  <si>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</si>
  <si>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</si>
  <si>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</si>
  <si>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</si>
  <si>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</si>
  <si>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</si>
  <si>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</si>
  <si>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</si>
  <si>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</si>
  <si>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</si>
  <si>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</si>
  <si>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</si>
  <si>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</si>
  <si>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</si>
  <si>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</si>
  <si>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</si>
  <si>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</si>
  <si>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</si>
  <si>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</si>
  <si>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</si>
  <si>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</si>
  <si>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</si>
  <si>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</si>
  <si>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</si>
  <si>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</si>
  <si>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</si>
  <si>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</si>
  <si>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</si>
  <si>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</si>
  <si>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</si>
  <si>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</si>
  <si>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</si>
  <si>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</si>
  <si>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</si>
  <si>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</si>
  <si>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</si>
  <si>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</si>
  <si>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</si>
  <si>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</si>
  <si>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</si>
  <si>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</si>
  <si>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</si>
  <si>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</si>
  <si>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</si>
  <si>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</si>
  <si>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</si>
  <si>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</si>
  <si>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</si>
  <si>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</si>
  <si>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</si>
  <si>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</si>
  <si>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</si>
  <si>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</si>
  <si>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</si>
  <si>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</si>
  <si>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</si>
  <si>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</si>
  <si>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</si>
  <si>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</si>
  <si>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</si>
  <si>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</si>
  <si>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</si>
  <si>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</si>
  <si>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</si>
  <si>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</si>
  <si>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</si>
  <si>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</si>
  <si>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</si>
  <si>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</si>
  <si>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</si>
  <si>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</si>
  <si>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</si>
  <si>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</si>
  <si>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</si>
  <si>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</si>
  <si>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</si>
  <si>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</si>
  <si>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</si>
  <si>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</si>
  <si>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</si>
  <si>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</si>
  <si>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</si>
  <si>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</si>
  <si>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</si>
  <si>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</si>
  <si>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</si>
  <si>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</si>
  <si>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</si>
  <si>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</si>
  <si>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</si>
  <si>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</si>
  <si>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</si>
  <si>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</si>
  <si>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</si>
  <si>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</si>
  <si>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</si>
  <si>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</si>
  <si>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</si>
  <si>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</si>
  <si>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</si>
  <si>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</si>
  <si>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</si>
  <si>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</si>
  <si>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</si>
  <si>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</si>
  <si>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</si>
  <si>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</si>
  <si>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</si>
  <si>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</si>
  <si>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</si>
  <si>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</si>
  <si>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</si>
  <si>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</si>
  <si>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</si>
  <si>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</si>
  <si>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</si>
  <si>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</si>
  <si>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</si>
  <si>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</si>
  <si>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</si>
  <si>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</si>
  <si>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</si>
  <si>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</si>
  <si>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</si>
  <si>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</si>
  <si>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</si>
  <si>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</si>
  <si>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</si>
  <si>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</si>
  <si>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</si>
  <si>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</si>
  <si>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</si>
  <si>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</si>
  <si>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</si>
  <si>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</si>
  <si>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</si>
  <si>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</si>
  <si>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</si>
  <si>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</si>
  <si>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</si>
  <si>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</si>
  <si>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</si>
  <si>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</si>
  <si>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</si>
  <si>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</si>
  <si>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</si>
  <si>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</si>
  <si>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</si>
  <si>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</si>
  <si>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</si>
  <si>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</si>
  <si>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</si>
  <si>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</si>
  <si>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</si>
  <si>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</si>
  <si>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</si>
  <si>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</si>
  <si>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</si>
  <si>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</si>
  <si>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</si>
  <si>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</si>
  <si>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</si>
  <si>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</si>
  <si>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</si>
  <si>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</si>
  <si>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</si>
  <si>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</si>
  <si>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</si>
  <si>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</si>
  <si>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</si>
  <si>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</si>
  <si>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</si>
  <si>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</si>
  <si>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</si>
  <si>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</si>
  <si>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</si>
  <si>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</si>
  <si>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</si>
  <si>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</si>
  <si>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</si>
  <si>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</si>
  <si>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</si>
  <si>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</si>
  <si>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</si>
  <si>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</si>
  <si>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</si>
  <si>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</si>
  <si>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</si>
  <si>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</si>
  <si>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</si>
  <si>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</si>
  <si>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</si>
  <si>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</si>
  <si>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</si>
  <si>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</si>
  <si>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</si>
  <si>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</si>
  <si>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</si>
  <si>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</si>
  <si>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</si>
  <si>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</si>
  <si>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</si>
  <si>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</si>
  <si>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</si>
  <si>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</si>
  <si>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</si>
  <si>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</si>
  <si>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</si>
  <si>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</si>
  <si>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</si>
  <si>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</si>
  <si>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</si>
  <si>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</si>
  <si>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</si>
  <si>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</si>
  <si>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</si>
  <si>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</si>
  <si>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</si>
  <si>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</si>
  <si>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</si>
  <si>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</si>
  <si>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</si>
  <si>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</si>
  <si>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</si>
  <si>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</si>
  <si>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</si>
  <si>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</si>
  <si>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</si>
  <si>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</si>
  <si>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</si>
  <si>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</si>
  <si>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</si>
  <si>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</si>
  <si>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</si>
  <si>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</si>
  <si>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</si>
  <si>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</si>
  <si>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</si>
  <si>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</si>
  <si>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</si>
  <si>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</si>
  <si>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</si>
  <si>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</si>
  <si>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</si>
  <si>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</si>
  <si>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</si>
  <si>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</si>
  <si>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</si>
  <si>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</si>
  <si>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</si>
  <si>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</si>
  <si>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</si>
  <si>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</si>
  <si>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</si>
  <si>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</si>
  <si>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</si>
  <si>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</si>
  <si>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</si>
  <si>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</si>
  <si>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</si>
  <si>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</si>
  <si>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</si>
  <si>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</si>
  <si>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</si>
  <si>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</si>
  <si>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</si>
  <si>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</si>
  <si>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</si>
  <si>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</si>
  <si>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</si>
  <si>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</si>
  <si>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</si>
  <si>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</si>
  <si>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</si>
  <si>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</si>
  <si>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</si>
  <si>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</si>
  <si>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</si>
  <si>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</si>
  <si>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</si>
  <si>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</si>
  <si>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</si>
  <si>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</si>
  <si>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</si>
  <si>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</si>
  <si>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</si>
  <si>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</si>
  <si>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</si>
  <si>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</si>
  <si>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</si>
  <si>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</si>
  <si>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</si>
  <si>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</si>
  <si>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</si>
  <si>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</si>
  <si>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</si>
  <si>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</si>
  <si>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</si>
  <si>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</si>
  <si>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</si>
  <si>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</si>
  <si>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</si>
  <si>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</si>
  <si>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</si>
  <si>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</si>
  <si>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</si>
  <si>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</si>
  <si>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</si>
  <si>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</si>
  <si>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</si>
  <si>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</si>
  <si>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</si>
  <si>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</si>
  <si>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</si>
  <si>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</si>
  <si>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</si>
  <si>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</si>
  <si>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</si>
  <si>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</si>
  <si>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</si>
  <si>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</si>
  <si>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</si>
  <si>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</si>
  <si>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</si>
  <si>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</si>
  <si>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</si>
  <si>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</si>
  <si>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</si>
  <si>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</si>
  <si>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</si>
  <si>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</si>
  <si>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</si>
  <si>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</si>
  <si>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</si>
  <si>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</si>
  <si>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</si>
  <si>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</si>
  <si>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</si>
  <si>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</si>
  <si>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</si>
  <si>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</si>
  <si>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</si>
  <si>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</si>
  <si>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</si>
  <si>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</si>
  <si>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</si>
  <si>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</si>
  <si>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</si>
  <si>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</si>
  <si>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</si>
  <si>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</si>
  <si>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</si>
  <si>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</si>
  <si>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</si>
  <si>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</si>
  <si>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</si>
  <si>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</si>
  <si>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</si>
  <si>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</si>
  <si>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</si>
  <si>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</si>
  <si>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</si>
  <si>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</si>
  <si>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</si>
  <si>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</si>
  <si>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</si>
  <si>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</si>
  <si>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</si>
  <si>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</si>
  <si>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</si>
  <si>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</si>
  <si>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</si>
  <si>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</si>
  <si>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</si>
  <si>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</si>
  <si>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</si>
  <si>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</si>
  <si>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</si>
  <si>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</si>
  <si>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</si>
  <si>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</si>
  <si>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</si>
  <si>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</si>
  <si>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</si>
  <si>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</si>
  <si>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</si>
  <si>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</si>
  <si>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</si>
  <si>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</si>
  <si>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</si>
  <si>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</si>
  <si>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</si>
  <si>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</si>
  <si>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</si>
  <si>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</si>
  <si>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</si>
  <si>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</si>
  <si>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</si>
  <si>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</si>
  <si>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</si>
  <si>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</si>
  <si>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</si>
  <si>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</si>
  <si>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</si>
  <si>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</si>
  <si>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</si>
  <si>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</si>
  <si>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</si>
  <si>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</si>
  <si>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</si>
  <si>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</si>
  <si>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</si>
  <si>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</si>
  <si>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</si>
  <si>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</si>
  <si>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</si>
  <si>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</si>
  <si>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</si>
  <si>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</si>
  <si>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</si>
  <si>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</si>
  <si>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</si>
  <si>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</si>
  <si>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</si>
  <si>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</si>
  <si>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</si>
  <si>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</si>
  <si>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</si>
  <si>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</si>
  <si>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</si>
  <si>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</si>
  <si>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</si>
  <si>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</si>
  <si>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</si>
  <si>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</si>
  <si>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</si>
  <si>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</si>
  <si>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</si>
  <si>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</si>
  <si>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</si>
  <si>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</si>
  <si>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</si>
  <si>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</si>
  <si>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</si>
  <si>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</si>
  <si>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</si>
  <si>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</si>
  <si>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</si>
  <si>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</si>
  <si>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</si>
  <si>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</si>
  <si>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</si>
  <si>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</si>
  <si>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</si>
  <si>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</si>
  <si>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</si>
  <si>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</si>
  <si>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</si>
  <si>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</si>
  <si>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</si>
  <si>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</si>
  <si>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</si>
  <si>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</si>
  <si>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</si>
  <si>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</si>
  <si>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</si>
  <si>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</si>
  <si>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</si>
  <si>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</si>
  <si>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</si>
  <si>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</si>
  <si>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</si>
  <si>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</si>
  <si>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</si>
  <si>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</si>
  <si>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</si>
  <si>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</si>
  <si>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</si>
  <si>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</si>
  <si>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</si>
  <si>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</si>
  <si>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</si>
  <si>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</si>
  <si>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</si>
  <si>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</si>
  <si>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</si>
  <si>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</si>
  <si>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</si>
  <si>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</si>
  <si>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</si>
  <si>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</si>
  <si>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</si>
  <si>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</si>
  <si>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</si>
  <si>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</si>
  <si>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</si>
  <si>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</si>
  <si>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</si>
  <si>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</si>
  <si>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</si>
  <si>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</si>
  <si>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</si>
  <si>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</si>
  <si>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</si>
  <si>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</si>
  <si>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</si>
  <si>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</si>
  <si>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</si>
  <si>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</si>
  <si>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</si>
  <si>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</si>
  <si>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</si>
  <si>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</si>
  <si>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</si>
  <si>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</si>
  <si>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</si>
  <si>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</si>
  <si>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</si>
  <si>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</si>
  <si>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</si>
  <si>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</si>
  <si>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</si>
  <si>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</si>
  <si>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</si>
  <si>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</si>
  <si>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</si>
  <si>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</si>
  <si>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</si>
  <si>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</si>
  <si>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</si>
  <si>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</si>
  <si>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</si>
  <si>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</si>
  <si>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</si>
  <si>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</si>
  <si>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</si>
  <si>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</si>
  <si>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</si>
  <si>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</si>
  <si>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</si>
  <si>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</si>
  <si>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</si>
  <si>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</si>
  <si>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</si>
  <si>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</si>
  <si>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</si>
  <si>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</si>
  <si>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</si>
  <si>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</si>
  <si>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</si>
  <si>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</si>
  <si>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</si>
  <si>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</si>
  <si>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</si>
  <si>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</si>
  <si>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</si>
  <si>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</si>
  <si>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</si>
  <si>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</si>
  <si>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</si>
  <si>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</si>
  <si>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</si>
  <si>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</si>
  <si>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</si>
  <si>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</si>
  <si>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</si>
  <si>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</si>
  <si>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</si>
  <si>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</si>
  <si>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</si>
  <si>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</si>
  <si>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</si>
  <si>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</si>
  <si>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</si>
  <si>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</si>
  <si>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</si>
  <si>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</si>
  <si>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</si>
  <si>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</si>
  <si>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</si>
  <si>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</si>
  <si>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</si>
  <si>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</si>
  <si>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</si>
  <si>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</si>
  <si>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</si>
  <si>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</si>
  <si>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</si>
  <si>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</si>
  <si>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</si>
  <si>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</si>
  <si>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</si>
  <si>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</si>
  <si>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</si>
  <si>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</si>
  <si>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</si>
  <si>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</si>
  <si>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</si>
  <si>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</si>
  <si>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</si>
  <si>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</si>
  <si>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</si>
  <si>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</si>
  <si>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</si>
  <si>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</si>
  <si>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</si>
  <si>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</si>
  <si>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</si>
  <si>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</si>
  <si>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</si>
  <si>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</si>
  <si>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</si>
  <si>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</si>
  <si>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</si>
  <si>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</si>
  <si>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</si>
  <si>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</si>
  <si>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</si>
  <si>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</si>
  <si>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</si>
  <si>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</si>
  <si>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</si>
  <si>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</si>
  <si>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</si>
  <si>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</si>
  <si>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</si>
  <si>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</si>
  <si>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</si>
  <si>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</si>
  <si>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</si>
  <si>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</si>
  <si>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</si>
  <si>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</si>
  <si>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</si>
  <si>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</si>
  <si>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</si>
  <si>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</si>
  <si>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</si>
  <si>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</si>
  <si>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</si>
  <si>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</si>
  <si>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</si>
  <si>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</si>
  <si>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</si>
  <si>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</si>
  <si>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</si>
  <si>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</si>
  <si>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</si>
  <si>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</si>
  <si>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</si>
  <si>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</si>
  <si>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</si>
  <si>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</si>
  <si>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</si>
  <si>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</si>
  <si>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</si>
  <si>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</si>
  <si>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</si>
  <si>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</si>
  <si>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</si>
  <si>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</si>
  <si>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</si>
  <si>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</si>
  <si>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</si>
  <si>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</si>
  <si>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</si>
  <si>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</si>
  <si>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</si>
  <si>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</si>
  <si>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</si>
  <si>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</si>
  <si>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</si>
  <si>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</si>
  <si>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</si>
  <si>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</si>
  <si>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</si>
  <si>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</si>
  <si>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</si>
  <si>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</si>
  <si>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</si>
  <si>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</si>
  <si>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</si>
  <si>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</si>
  <si>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</si>
  <si>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</si>
  <si>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</si>
  <si>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</si>
  <si>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</si>
  <si>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</si>
  <si>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</si>
  <si>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</si>
  <si>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</si>
  <si>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</si>
  <si>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</si>
  <si>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</si>
  <si>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</si>
  <si>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</si>
  <si>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</si>
  <si>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</si>
  <si>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</si>
  <si>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</si>
  <si>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</si>
  <si>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</si>
  <si>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</si>
  <si>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</si>
  <si>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</si>
  <si>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</si>
  <si>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</si>
  <si>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</si>
  <si>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</si>
  <si>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</si>
  <si>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</si>
  <si>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</si>
  <si>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</si>
  <si>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</si>
  <si>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</si>
  <si>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</si>
  <si>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</si>
  <si>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</si>
  <si>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</si>
  <si>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</si>
  <si>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</si>
  <si>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</si>
  <si>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</si>
  <si>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</si>
  <si>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</si>
  <si>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</si>
  <si>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</si>
  <si>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</si>
  <si>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</si>
  <si>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</si>
  <si>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</si>
  <si>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</si>
  <si>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</si>
  <si>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</si>
  <si>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</si>
  <si>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</si>
  <si>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</si>
  <si>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</si>
  <si>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</si>
  <si>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</si>
  <si>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</si>
  <si>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</si>
  <si>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</si>
  <si>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</si>
  <si>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</si>
  <si>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</si>
  <si>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</si>
  <si>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</si>
  <si>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</si>
  <si>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</si>
  <si>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</si>
  <si>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</si>
  <si>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</si>
  <si>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</si>
  <si>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</si>
  <si>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</si>
  <si>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</si>
  <si>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</si>
  <si>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</si>
  <si>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</si>
  <si>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</si>
  <si>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</si>
  <si>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</si>
  <si>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</si>
  <si>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</si>
  <si>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</si>
  <si>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</si>
  <si>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</si>
  <si>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</si>
  <si>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</si>
  <si>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</si>
  <si>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</si>
  <si>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</si>
  <si>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</si>
  <si>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</si>
  <si>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</si>
  <si>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</si>
  <si>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</si>
  <si>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</si>
  <si>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</si>
  <si>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</si>
  <si>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</si>
  <si>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</si>
  <si>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</si>
  <si>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</si>
  <si>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</si>
  <si>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</si>
  <si>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</si>
  <si>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</si>
  <si>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</si>
  <si>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</si>
  <si>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</si>
  <si>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</si>
  <si>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</si>
  <si>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</si>
  <si>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</si>
  <si>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</si>
  <si>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</si>
  <si>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</si>
  <si>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</si>
  <si>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</si>
  <si>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</si>
  <si>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</si>
  <si>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</si>
  <si>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</si>
  <si>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</si>
  <si>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</si>
  <si>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</si>
  <si>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</si>
  <si>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</si>
  <si>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</si>
  <si>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</si>
  <si>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</si>
  <si>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</si>
  <si>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</si>
  <si>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</si>
  <si>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</si>
  <si>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</si>
  <si>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</si>
  <si>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</si>
  <si>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</si>
  <si>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</si>
  <si>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</si>
  <si>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</si>
  <si>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</si>
  <si>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</si>
  <si>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</si>
  <si>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</si>
  <si>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</si>
  <si>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</si>
  <si>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</si>
  <si>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</si>
  <si>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</si>
  <si>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</si>
  <si>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</si>
  <si>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</si>
  <si>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</si>
  <si>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</si>
  <si>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</si>
  <si>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</si>
  <si>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</si>
  <si>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</si>
  <si>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</si>
  <si>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</si>
  <si>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</si>
  <si>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</si>
  <si>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</si>
  <si>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</si>
  <si>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</si>
  <si>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</si>
  <si>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</si>
  <si>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</si>
  <si>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</si>
  <si>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</si>
  <si>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</si>
  <si>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</si>
  <si>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</si>
  <si>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</si>
  <si>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</si>
  <si>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</si>
  <si>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</si>
  <si>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</si>
  <si>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</si>
  <si>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</si>
  <si>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</si>
  <si>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</si>
  <si>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</si>
  <si>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</si>
  <si>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</si>
  <si>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</si>
  <si>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</si>
  <si>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</si>
  <si>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</si>
  <si>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</si>
  <si>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</si>
  <si>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</si>
  <si>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</si>
  <si>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</si>
  <si>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</si>
  <si>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</si>
  <si>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</si>
  <si>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</si>
  <si>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</si>
  <si>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</si>
  <si>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</si>
  <si>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</si>
  <si>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</si>
  <si>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</si>
  <si>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</si>
  <si>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</si>
  <si>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</si>
  <si>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</si>
  <si>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</si>
  <si>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</si>
  <si>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</si>
  <si>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</si>
  <si>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</si>
  <si>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</si>
  <si>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</si>
  <si>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</si>
  <si>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</si>
  <si>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</si>
  <si>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</si>
  <si>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</si>
  <si>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</si>
  <si>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</si>
  <si>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</si>
  <si>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</si>
  <si>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</si>
  <si>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</si>
  <si>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</si>
  <si>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</si>
  <si>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</si>
  <si>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</si>
  <si>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</si>
  <si>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</si>
  <si>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</si>
  <si>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</si>
  <si>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</si>
  <si>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</si>
  <si>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</si>
  <si>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</si>
  <si>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</si>
  <si>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</si>
  <si>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</si>
  <si>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</si>
  <si>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</si>
  <si>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</si>
  <si>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</si>
  <si>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</si>
  <si>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</si>
  <si>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</si>
  <si>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</si>
  <si>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</si>
  <si>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</si>
  <si>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</si>
  <si>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</si>
  <si>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</si>
  <si>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</si>
  <si>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</si>
  <si>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</si>
  <si>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</si>
  <si>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</si>
  <si>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</si>
  <si>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</si>
  <si>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</si>
  <si>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</si>
  <si>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</si>
  <si>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</si>
  <si>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</si>
  <si>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</si>
  <si>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</si>
  <si>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</si>
  <si>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</si>
  <si>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</si>
  <si>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</si>
  <si>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</si>
  <si>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</si>
  <si>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</si>
  <si>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</si>
  <si>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</si>
  <si>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</si>
  <si>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</si>
  <si>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</si>
  <si>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</si>
  <si>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</si>
  <si>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</si>
  <si>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</si>
  <si>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</si>
  <si>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</si>
  <si>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</si>
  <si>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</si>
  <si>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</si>
  <si>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</si>
  <si>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</si>
  <si>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</si>
  <si>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</si>
  <si>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</si>
  <si>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</si>
  <si>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</si>
  <si>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</si>
  <si>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</si>
  <si>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</si>
  <si>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</si>
  <si>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</si>
  <si>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</si>
  <si>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</si>
  <si>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</si>
  <si>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</si>
  <si>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</si>
  <si>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</si>
  <si>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</si>
  <si>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</si>
  <si>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</si>
  <si>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</si>
  <si>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</si>
  <si>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</si>
  <si>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</si>
  <si>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</si>
  <si>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</si>
  <si>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</si>
  <si>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</si>
  <si>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</si>
  <si>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</si>
  <si>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</si>
  <si>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</si>
  <si>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</si>
  <si>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</si>
  <si>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</si>
  <si>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</si>
  <si>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</si>
  <si>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</si>
  <si>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</si>
  <si>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</si>
  <si>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</si>
  <si>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</si>
  <si>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</si>
  <si>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</si>
  <si>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</si>
  <si>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</si>
  <si>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</si>
  <si>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</si>
  <si>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</si>
  <si>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</si>
  <si>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</si>
  <si>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</si>
  <si>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</si>
  <si>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</si>
  <si>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</si>
  <si>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</si>
  <si>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</si>
  <si>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</si>
  <si>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</si>
  <si>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</si>
  <si>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</si>
  <si>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</si>
  <si>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</si>
  <si>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</si>
  <si>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</si>
  <si>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</si>
  <si>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</si>
  <si>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</si>
  <si>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</si>
  <si>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</si>
  <si>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</si>
  <si>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</si>
  <si>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</si>
  <si>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</si>
  <si>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</si>
  <si>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</si>
  <si>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</si>
  <si>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</si>
  <si>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</si>
  <si>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</si>
  <si>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</si>
  <si>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</si>
  <si>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</si>
  <si>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</si>
  <si>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</si>
  <si>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</si>
  <si>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</si>
  <si>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</si>
  <si>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</si>
  <si>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</si>
  <si>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</si>
  <si>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</si>
  <si>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</si>
  <si>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</si>
  <si>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</si>
  <si>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</si>
  <si>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</si>
  <si>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</si>
  <si>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</si>
  <si>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</si>
  <si>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</si>
  <si>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</si>
  <si>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</si>
  <si>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</si>
  <si>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</si>
  <si>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</si>
  <si>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</si>
  <si>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</si>
  <si>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</si>
  <si>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</si>
  <si>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</si>
  <si>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</si>
  <si>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</si>
  <si>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</si>
  <si>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</si>
  <si>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</si>
  <si>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</si>
  <si>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</si>
  <si>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</si>
  <si>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</si>
  <si>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</si>
  <si>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</si>
  <si>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</si>
  <si>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</si>
  <si>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</si>
  <si>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</si>
  <si>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</si>
  <si>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</si>
  <si>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</si>
  <si>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</si>
  <si>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</si>
  <si>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</si>
  <si>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</si>
  <si>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</si>
  <si>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</si>
  <si>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</si>
  <si>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</si>
  <si>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</si>
  <si>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</si>
  <si>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</si>
  <si>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</si>
  <si>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</si>
  <si>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</si>
  <si>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</si>
  <si>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</si>
  <si>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</si>
  <si>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</si>
  <si>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</si>
  <si>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</si>
  <si>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</si>
  <si>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</si>
  <si>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</si>
  <si>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</si>
  <si>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</si>
  <si>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</si>
  <si>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</si>
  <si>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</si>
  <si>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</si>
  <si>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</si>
  <si>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</si>
  <si>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</si>
  <si>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</si>
  <si>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</si>
  <si>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</si>
  <si>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</si>
  <si>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</si>
  <si>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</si>
  <si>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</si>
  <si>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</si>
  <si>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</si>
  <si>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</si>
  <si>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</si>
  <si>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</si>
  <si>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</si>
  <si>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</si>
  <si>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</si>
  <si>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</si>
  <si>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</si>
  <si>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</si>
  <si>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</si>
  <si>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</si>
  <si>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</si>
  <si>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</si>
  <si>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</si>
  <si>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</si>
  <si>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</si>
  <si>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</si>
  <si>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</si>
  <si>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</si>
  <si>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</si>
  <si>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</si>
  <si>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</si>
  <si>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</si>
  <si>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</si>
  <si>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</si>
  <si>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</si>
  <si>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</si>
  <si>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</si>
  <si>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</si>
  <si>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</si>
  <si>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</si>
  <si>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</si>
  <si>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</si>
  <si>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</si>
  <si>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</si>
  <si>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</si>
  <si>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</si>
  <si>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</si>
  <si>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</si>
  <si>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</si>
  <si>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</si>
  <si>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</si>
  <si>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</si>
  <si>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</si>
  <si>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</si>
  <si>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</si>
  <si>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</si>
  <si>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</si>
  <si>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</si>
  <si>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</si>
  <si>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</si>
  <si>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</si>
  <si>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</si>
  <si>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</si>
  <si>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</si>
  <si>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</si>
  <si>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</si>
  <si>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</si>
  <si>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</si>
  <si>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</si>
  <si>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</si>
  <si>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</si>
  <si>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</si>
  <si>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</si>
  <si>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</si>
  <si>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</si>
  <si>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</si>
  <si>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</si>
  <si>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</si>
  <si>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</si>
  <si>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</si>
  <si>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</si>
  <si>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</si>
  <si>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</si>
  <si>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</si>
  <si>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</si>
  <si>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</si>
  <si>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</si>
  <si>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</si>
  <si>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</si>
  <si>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</si>
  <si>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</si>
  <si>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</si>
  <si>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</si>
  <si>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</si>
  <si>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</si>
  <si>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</si>
  <si>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</si>
  <si>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</si>
  <si>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</si>
  <si>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</si>
  <si>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</si>
  <si>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</si>
  <si>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</si>
  <si>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</si>
  <si>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</si>
  <si>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</si>
  <si>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</si>
  <si>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</si>
  <si>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</si>
  <si>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</si>
  <si>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</si>
  <si>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</si>
  <si>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</si>
  <si>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</si>
  <si>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</si>
  <si>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</si>
  <si>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</si>
  <si>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</si>
  <si>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</si>
  <si>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</si>
  <si>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</si>
  <si>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</si>
  <si>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</si>
  <si>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</si>
  <si>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</si>
  <si>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</si>
  <si>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</si>
  <si>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</si>
  <si>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</si>
  <si>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</si>
  <si>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</si>
  <si>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</si>
  <si>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</si>
  <si>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</si>
  <si>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</si>
  <si>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</si>
  <si>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</si>
  <si>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</si>
  <si>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</si>
  <si>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</si>
  <si>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</si>
  <si>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</si>
  <si>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</si>
  <si>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</si>
  <si>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</si>
  <si>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</si>
  <si>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</si>
  <si>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</si>
  <si>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</si>
  <si>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</si>
  <si>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</si>
  <si>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</si>
  <si>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</si>
  <si>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</si>
  <si>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</si>
  <si>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</si>
  <si>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</si>
  <si>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</si>
  <si>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</si>
  <si>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</si>
  <si>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</si>
  <si>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</si>
  <si>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</si>
  <si>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</si>
  <si>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</si>
  <si>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</si>
  <si>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</si>
  <si>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</si>
  <si>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</si>
  <si>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</si>
  <si>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</si>
  <si>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</si>
  <si>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</si>
  <si>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</si>
  <si>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</si>
  <si>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</si>
  <si>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</si>
  <si>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</si>
  <si>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</si>
  <si>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</si>
  <si>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</si>
  <si>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</si>
  <si>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</si>
  <si>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</si>
  <si>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</si>
  <si>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</si>
  <si>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</si>
  <si>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</si>
  <si>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</si>
  <si>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</si>
  <si>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</si>
  <si>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</si>
  <si>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</si>
  <si>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</si>
  <si>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</si>
  <si>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</si>
  <si>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</si>
  <si>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</si>
  <si>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</si>
  <si>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</si>
  <si>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</si>
  <si>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</si>
  <si>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</si>
  <si>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</si>
  <si>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</si>
  <si>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</si>
  <si>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</si>
  <si>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</si>
  <si>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</si>
  <si>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</si>
  <si>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</si>
  <si>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</si>
  <si>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</si>
  <si>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</si>
  <si>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</si>
  <si>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</si>
  <si>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</si>
  <si>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</si>
  <si>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</si>
  <si>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</si>
  <si>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</si>
  <si>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</si>
  <si>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</si>
  <si>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</si>
  <si>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</si>
  <si>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</si>
  <si>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</si>
  <si>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</si>
  <si>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</si>
  <si>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</si>
  <si>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</si>
  <si>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</si>
  <si>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</si>
  <si>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</si>
  <si>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</si>
  <si>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</si>
  <si>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</si>
  <si>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</si>
  <si>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</si>
  <si>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</si>
  <si>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</si>
  <si>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</si>
  <si>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</si>
  <si>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</si>
  <si>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</si>
  <si>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</si>
  <si>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</si>
  <si>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</si>
  <si>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</si>
  <si>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</si>
  <si>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</si>
  <si>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</si>
  <si>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</si>
  <si>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</si>
  <si>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</si>
  <si>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</si>
  <si>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</si>
  <si>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</si>
  <si>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</si>
  <si>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</si>
  <si>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</si>
  <si>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</si>
  <si>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</si>
  <si>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</si>
  <si>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</si>
  <si>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</si>
  <si>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</si>
  <si>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</si>
  <si>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</si>
  <si>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</si>
  <si>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</si>
  <si>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</si>
  <si>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</si>
  <si>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</si>
  <si>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</si>
  <si>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</si>
  <si>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</si>
  <si>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</si>
  <si>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</si>
  <si>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</si>
  <si>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</si>
  <si>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</si>
  <si>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</si>
  <si>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</si>
  <si>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</si>
  <si>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</si>
  <si>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</si>
  <si>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</si>
  <si>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</si>
  <si>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</si>
  <si>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</si>
  <si>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</si>
  <si>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</si>
  <si>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</si>
  <si>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</si>
  <si>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</si>
  <si>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</si>
  <si>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</si>
  <si>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</si>
  <si>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</si>
  <si>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</si>
  <si>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</si>
  <si>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</si>
  <si>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</si>
  <si>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</si>
  <si>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</si>
  <si>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</si>
  <si>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</si>
  <si>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</si>
  <si>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</si>
  <si>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</si>
  <si>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</si>
  <si>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</si>
  <si>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</si>
  <si>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</si>
  <si>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</si>
  <si>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</si>
  <si>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</si>
  <si>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</si>
  <si>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</si>
  <si>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</si>
  <si>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</si>
  <si>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</si>
  <si>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</si>
  <si>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</si>
  <si>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</si>
  <si>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</si>
  <si>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</si>
  <si>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</si>
  <si>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</si>
  <si>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</si>
  <si>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</si>
  <si>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</si>
  <si>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</si>
  <si>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</si>
  <si>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</si>
  <si>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</si>
  <si>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</si>
  <si>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</si>
  <si>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</si>
  <si>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</si>
  <si>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</si>
  <si>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</si>
  <si>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</si>
  <si>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</si>
  <si>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</si>
  <si>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</si>
  <si>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</si>
  <si>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</si>
  <si>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</si>
  <si>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</si>
  <si>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</si>
  <si>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</si>
  <si>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</si>
  <si>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</si>
  <si>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</si>
  <si>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</si>
  <si>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</si>
  <si>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</si>
  <si>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</si>
  <si>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</si>
  <si>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</si>
  <si>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</si>
  <si>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</si>
  <si>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</si>
  <si>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</si>
  <si>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</si>
  <si>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</si>
  <si>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</si>
  <si>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</si>
  <si>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</si>
  <si>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</si>
  <si>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</si>
  <si>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</si>
  <si>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</si>
  <si>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</si>
  <si>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</si>
  <si>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</si>
  <si>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</si>
  <si>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</si>
  <si>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</si>
  <si>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</si>
  <si>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</si>
  <si>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</si>
  <si>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</si>
  <si>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</si>
  <si>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</si>
  <si>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</si>
  <si>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</si>
  <si>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</si>
  <si>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</si>
  <si>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</si>
  <si>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</si>
  <si>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</si>
  <si>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</si>
  <si>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</si>
  <si>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</si>
  <si>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</si>
  <si>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</si>
  <si>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</si>
  <si>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</si>
  <si>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</si>
  <si>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</si>
  <si>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</si>
  <si>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</si>
  <si>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</si>
  <si>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</si>
  <si>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</si>
  <si>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</si>
  <si>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</si>
  <si>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</si>
  <si>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</si>
  <si>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</si>
  <si>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</si>
  <si>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</si>
  <si>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</si>
  <si>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</si>
  <si>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</si>
  <si>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</si>
  <si>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</si>
  <si>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</si>
  <si>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</si>
  <si>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</si>
  <si>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</si>
  <si>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</si>
  <si>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</si>
  <si>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</si>
  <si>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</si>
  <si>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</si>
  <si>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</si>
  <si>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</si>
  <si>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</si>
  <si>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</si>
  <si>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</si>
  <si>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</si>
  <si>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</si>
  <si>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</si>
  <si>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</si>
  <si>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</si>
  <si>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</si>
  <si>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</si>
  <si>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</si>
  <si>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</si>
  <si>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</si>
  <si>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</si>
  <si>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</si>
  <si>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</si>
  <si>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</si>
  <si>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</si>
  <si>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</si>
  <si>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</si>
  <si>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</si>
  <si>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</si>
  <si>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</si>
  <si>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</si>
  <si>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</si>
  <si>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</si>
  <si>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</si>
  <si>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</si>
  <si>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</si>
  <si>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</si>
  <si>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</si>
  <si>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</si>
  <si>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</si>
  <si>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</si>
  <si>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</si>
  <si>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</si>
  <si>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</si>
  <si>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</si>
  <si>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</si>
  <si>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</si>
  <si>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</si>
  <si>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</si>
  <si>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</si>
  <si>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</si>
  <si>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</si>
  <si>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</si>
  <si>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</si>
  <si>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</si>
  <si>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</si>
  <si>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</si>
  <si>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</si>
  <si>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</si>
  <si>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</si>
  <si>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</si>
  <si>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</si>
  <si>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</si>
  <si>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</si>
  <si>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</si>
  <si>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</si>
  <si>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</si>
  <si>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</si>
  <si>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</si>
  <si>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</si>
  <si>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</si>
  <si>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</si>
  <si>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</si>
  <si>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</si>
  <si>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</si>
  <si>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</si>
  <si>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</si>
  <si>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</si>
  <si>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</si>
  <si>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</si>
  <si>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</si>
  <si>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</si>
  <si>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</si>
  <si>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</si>
  <si>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</si>
  <si>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</si>
  <si>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</si>
  <si>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</si>
  <si>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</si>
  <si>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</si>
  <si>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</si>
  <si>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</si>
  <si>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</si>
  <si>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</si>
  <si>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</si>
  <si>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</si>
  <si>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</si>
  <si>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</si>
  <si>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</si>
  <si>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</si>
  <si>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</si>
  <si>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</si>
  <si>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</si>
  <si>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</si>
  <si>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</si>
  <si>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</si>
  <si>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</si>
  <si>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</si>
  <si>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</si>
  <si>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</si>
  <si>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</si>
  <si>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</si>
  <si>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</si>
  <si>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</si>
  <si>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</si>
  <si>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</si>
  <si>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</si>
  <si>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</si>
  <si>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</si>
  <si>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</si>
  <si>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</si>
  <si>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</si>
  <si>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</si>
  <si>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</si>
  <si>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</si>
  <si>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</si>
  <si>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</si>
  <si>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</si>
  <si>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</si>
  <si>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</si>
  <si>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</si>
  <si>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</si>
  <si>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</si>
  <si>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</si>
  <si>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</si>
  <si>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</si>
  <si>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</si>
  <si>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</si>
  <si>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</si>
  <si>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</si>
  <si>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</si>
  <si>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</si>
  <si>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</si>
  <si>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</si>
  <si>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</si>
  <si>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</si>
  <si>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</si>
  <si>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</si>
  <si>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</si>
  <si>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</si>
  <si>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</si>
  <si>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</si>
  <si>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</si>
  <si>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</si>
  <si>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</si>
  <si>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</si>
  <si>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</si>
  <si>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</si>
  <si>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</si>
  <si>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</si>
  <si>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</si>
  <si>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</si>
  <si>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</si>
  <si>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</si>
  <si>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</si>
  <si>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</si>
  <si>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</si>
  <si>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</si>
  <si>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</si>
  <si>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</si>
  <si>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</si>
  <si>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</si>
  <si>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</si>
  <si>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</si>
  <si>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</si>
  <si>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</si>
  <si>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</si>
  <si>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</si>
  <si>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</si>
  <si>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</si>
  <si>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</si>
  <si>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</si>
  <si>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</si>
  <si>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</si>
  <si>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</si>
  <si>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</si>
  <si>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</si>
  <si>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</si>
  <si>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</si>
  <si>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</si>
  <si>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</si>
  <si>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</si>
  <si>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</si>
  <si>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</si>
  <si>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</si>
  <si>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</si>
  <si>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</si>
  <si>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</si>
  <si>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</si>
  <si>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</si>
  <si>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</si>
  <si>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</si>
  <si>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</si>
  <si>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</si>
  <si>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</si>
  <si>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</si>
  <si>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</si>
  <si>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</si>
  <si>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</si>
  <si>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</si>
  <si>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</si>
  <si>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</si>
  <si>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</si>
  <si>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</si>
  <si>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</si>
  <si>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</si>
  <si>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</si>
  <si>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</si>
  <si>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</si>
  <si>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</si>
  <si>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</si>
  <si>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</si>
  <si>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</si>
  <si>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</si>
  <si>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</si>
  <si>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</si>
  <si>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</si>
  <si>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</si>
  <si>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</si>
  <si>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</si>
  <si>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</si>
  <si>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</si>
  <si>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</si>
  <si>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</si>
  <si>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</si>
  <si>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</si>
  <si>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</si>
  <si>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</si>
  <si>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</si>
  <si>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</si>
  <si>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</si>
  <si>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</si>
  <si>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</si>
  <si>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</si>
  <si>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</si>
  <si>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</si>
  <si>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</si>
  <si>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</si>
  <si>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</si>
  <si>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</si>
  <si>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</si>
  <si>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</si>
  <si>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</si>
  <si>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</si>
  <si>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</si>
  <si>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</si>
  <si>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</si>
  <si>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</si>
  <si>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</si>
  <si>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</si>
  <si>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</si>
  <si>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</si>
  <si>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</si>
  <si>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</si>
  <si>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</si>
  <si>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</si>
  <si>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</si>
  <si>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</si>
  <si>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</si>
  <si>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</si>
  <si>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</si>
  <si>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</si>
  <si>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</si>
  <si>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</si>
  <si>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</si>
  <si>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</si>
  <si>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</si>
  <si>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</si>
  <si>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</si>
  <si>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</si>
  <si>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</si>
  <si>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</si>
  <si>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</si>
  <si>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</si>
  <si>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</si>
  <si>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</si>
  <si>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</si>
  <si>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</si>
  <si>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</si>
  <si>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</si>
  <si>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</si>
  <si>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</si>
  <si>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</si>
  <si>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</si>
  <si>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</si>
  <si>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</si>
  <si>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</si>
  <si>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</si>
  <si>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</si>
  <si>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</si>
  <si>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</si>
  <si>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</si>
  <si>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</si>
  <si>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</si>
  <si>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</si>
  <si>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</si>
  <si>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</si>
  <si>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</si>
  <si>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</si>
  <si>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</si>
  <si>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</si>
  <si>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</si>
  <si>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</si>
  <si>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</si>
  <si>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</si>
  <si>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</si>
  <si>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</si>
  <si>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</si>
  <si>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</si>
  <si>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</si>
  <si>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</si>
  <si>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</si>
  <si>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</si>
  <si>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</si>
  <si>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</si>
  <si>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</si>
  <si>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</si>
  <si>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</si>
  <si>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</si>
  <si>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</si>
  <si>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</si>
  <si>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</si>
  <si>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</si>
  <si>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</si>
  <si>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</si>
  <si>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</si>
  <si>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</si>
  <si>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</si>
  <si>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</si>
  <si>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</si>
  <si>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</si>
  <si>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</si>
  <si>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</si>
  <si>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</si>
  <si>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</si>
  <si>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</si>
  <si>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</si>
  <si>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</si>
  <si>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</si>
  <si>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</si>
  <si>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</si>
  <si>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</si>
  <si>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</si>
  <si>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</si>
  <si>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</si>
  <si>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</si>
  <si>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</si>
  <si>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</si>
  <si>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</si>
  <si>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</si>
  <si>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</si>
  <si>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</si>
  <si>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</si>
  <si>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</si>
  <si>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</si>
  <si>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</si>
  <si>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</si>
  <si>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</si>
  <si>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</si>
  <si>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</si>
  <si>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</si>
  <si>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</si>
  <si>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</si>
  <si>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</si>
  <si>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</si>
  <si>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</si>
  <si>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</si>
  <si>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</si>
  <si>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</si>
  <si>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</si>
  <si>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</si>
  <si>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</si>
  <si>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</si>
  <si>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</si>
  <si>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</si>
  <si>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</si>
  <si>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</si>
  <si>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</si>
  <si>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</si>
  <si>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</si>
  <si>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</si>
  <si>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</si>
  <si>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</si>
  <si>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</si>
  <si>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</si>
  <si>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</si>
  <si>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</si>
  <si>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</si>
  <si>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</si>
  <si>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</si>
  <si>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</si>
  <si>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</si>
  <si>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</si>
  <si>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</si>
  <si>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</si>
  <si>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</si>
  <si>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</si>
  <si>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</si>
  <si>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</si>
  <si>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</si>
  <si>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</si>
  <si>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</si>
  <si>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</si>
  <si>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</si>
  <si>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</si>
  <si>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</si>
  <si>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</si>
  <si>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</si>
  <si>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</si>
  <si>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</si>
  <si>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</si>
  <si>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</si>
  <si>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</si>
  <si>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</si>
  <si>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</si>
  <si>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</si>
  <si>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</si>
  <si>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</si>
  <si>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</si>
  <si>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</si>
  <si>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</si>
  <si>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</si>
  <si>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</si>
  <si>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</si>
  <si>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</si>
  <si>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</si>
  <si>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</si>
  <si>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</si>
  <si>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</si>
  <si>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</si>
  <si>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</si>
  <si>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</si>
  <si>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</si>
  <si>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</si>
  <si>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</si>
  <si>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</si>
  <si>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</si>
  <si>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</si>
  <si>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</si>
  <si>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</si>
  <si>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</si>
  <si>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</si>
  <si>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</si>
  <si>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</si>
  <si>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</si>
  <si>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</si>
  <si>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</si>
  <si>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</si>
  <si>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</si>
  <si>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</si>
  <si>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</si>
  <si>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</si>
  <si>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</si>
  <si>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</si>
  <si>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</si>
  <si>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</si>
  <si>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</si>
  <si>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</si>
  <si>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</si>
  <si>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</si>
  <si>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</si>
  <si>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</si>
  <si>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</si>
  <si>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</si>
  <si>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</si>
  <si>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</si>
  <si>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</si>
  <si>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</si>
  <si>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</si>
  <si>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</si>
  <si>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</si>
  <si>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</si>
  <si>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</si>
  <si>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</si>
  <si>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</si>
  <si>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</si>
  <si>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</si>
  <si>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</si>
  <si>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</si>
  <si>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</si>
  <si>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</si>
  <si>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</si>
  <si>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</si>
  <si>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</si>
  <si>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</si>
  <si>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</si>
  <si>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</si>
  <si>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</si>
  <si>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</si>
  <si>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</si>
  <si>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</si>
  <si>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</si>
  <si>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</si>
  <si>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</si>
  <si>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</si>
  <si>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</si>
  <si>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</si>
  <si>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</si>
  <si>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</si>
  <si>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</si>
  <si>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</si>
  <si>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</si>
  <si>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</si>
  <si>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</si>
  <si>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</si>
  <si>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</si>
  <si>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</si>
  <si>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</si>
  <si>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</si>
  <si>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</si>
  <si>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</si>
  <si>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</si>
  <si>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</si>
  <si>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</si>
  <si>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</si>
  <si>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</si>
  <si>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</si>
  <si>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</si>
  <si>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</si>
  <si>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</si>
  <si>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</si>
  <si>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</si>
  <si>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</si>
  <si>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</si>
  <si>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</si>
  <si>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</si>
  <si>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</si>
  <si>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</si>
  <si>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</si>
  <si>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</si>
  <si>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</si>
  <si>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</si>
  <si>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</si>
  <si>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</si>
  <si>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</si>
  <si>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</si>
  <si>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</si>
  <si>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</si>
  <si>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</si>
  <si>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</si>
  <si>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</si>
  <si>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</si>
  <si>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</si>
  <si>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</si>
  <si>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</si>
  <si>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</si>
  <si>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</si>
  <si>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</si>
  <si>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</si>
  <si>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</si>
  <si>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</si>
  <si>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</si>
  <si>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</si>
  <si>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</si>
  <si>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</si>
  <si>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</si>
  <si>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</si>
  <si>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</si>
  <si>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</si>
  <si>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</si>
  <si>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</si>
  <si>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</si>
  <si>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</si>
  <si>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</si>
  <si>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</si>
  <si>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</si>
  <si>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</si>
  <si>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</si>
  <si>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</si>
  <si>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</si>
  <si>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</si>
  <si>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</si>
  <si>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</si>
  <si>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</si>
  <si>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</si>
  <si>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</si>
  <si>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</si>
  <si>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</si>
  <si>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</si>
  <si>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</si>
  <si>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</si>
  <si>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</si>
  <si>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</si>
  <si>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</si>
  <si>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</si>
  <si>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</si>
  <si>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</si>
  <si>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</si>
  <si>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</si>
  <si>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</si>
  <si>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</si>
  <si>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</si>
  <si>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</si>
  <si>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</si>
  <si>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</si>
  <si>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</si>
  <si>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</si>
  <si>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</si>
  <si>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</si>
  <si>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</si>
  <si>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</si>
  <si>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</si>
  <si>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</si>
  <si>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</si>
  <si>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</si>
  <si>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</si>
  <si>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</si>
  <si>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</si>
  <si>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</si>
  <si>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</si>
  <si>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</si>
  <si>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</si>
  <si>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</si>
  <si>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</si>
  <si>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</si>
  <si>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</si>
  <si>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</si>
  <si>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</si>
  <si>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</si>
  <si>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</si>
  <si>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</si>
  <si>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</si>
  <si>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</si>
  <si>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</si>
  <si>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</si>
  <si>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</si>
  <si>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</si>
  <si>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</si>
  <si>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</si>
  <si>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</si>
  <si>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</si>
  <si>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</si>
  <si>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</si>
  <si>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</si>
  <si>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</si>
  <si>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</si>
  <si>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</si>
  <si>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</si>
  <si>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</si>
  <si>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</si>
  <si>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</si>
  <si>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</si>
  <si>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</si>
  <si>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</si>
  <si>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</si>
  <si>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</si>
  <si>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</si>
  <si>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</si>
  <si>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</si>
  <si>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</si>
  <si>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</si>
  <si>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</si>
  <si>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</si>
  <si>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</si>
  <si>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</si>
  <si>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</si>
  <si>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</si>
  <si>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</si>
  <si>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</si>
  <si>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</si>
  <si>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</si>
  <si>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</si>
  <si>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</si>
  <si>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</si>
  <si>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</si>
  <si>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</si>
  <si>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</si>
  <si>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</si>
  <si>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</si>
  <si>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</si>
  <si>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</si>
  <si>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</si>
  <si>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</si>
  <si>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</si>
  <si>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</si>
  <si>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</si>
  <si>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</si>
  <si>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</si>
  <si>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</si>
  <si>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</si>
  <si>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</si>
  <si>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</si>
  <si>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</si>
  <si>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</si>
  <si>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</si>
  <si>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</si>
  <si>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</si>
  <si>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</si>
  <si>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</si>
  <si>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</si>
  <si>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</si>
  <si>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</si>
  <si>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</si>
  <si>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</si>
  <si>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</si>
  <si>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</si>
  <si>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</si>
  <si>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</si>
  <si>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</si>
  <si>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</si>
  <si>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</si>
  <si>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</si>
  <si>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</si>
  <si>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</si>
  <si>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</si>
  <si>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</si>
  <si>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</si>
  <si>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</si>
  <si>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</si>
  <si>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</si>
  <si>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</si>
  <si>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</si>
  <si>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</si>
  <si>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</si>
  <si>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</si>
  <si>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</si>
  <si>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</si>
  <si>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</si>
  <si>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</si>
  <si>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</si>
  <si>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</si>
  <si>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</si>
  <si>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</si>
  <si>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</si>
  <si>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</si>
  <si>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</si>
  <si>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</si>
  <si>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</si>
  <si>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</si>
  <si>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</si>
  <si>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</si>
  <si>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</si>
  <si>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</si>
  <si>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</si>
  <si>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</si>
  <si>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</si>
  <si>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</si>
  <si>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</si>
  <si>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</si>
  <si>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</si>
  <si>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</si>
  <si>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</si>
  <si>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</si>
  <si>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</si>
  <si>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</si>
  <si>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</si>
  <si>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</si>
  <si>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</si>
  <si>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</si>
  <si>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</si>
  <si>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</si>
  <si>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</si>
  <si>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</si>
  <si>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</si>
  <si>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</si>
  <si>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</si>
  <si>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</si>
  <si>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</si>
  <si>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</si>
  <si>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</si>
  <si>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</si>
  <si>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</si>
  <si>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</si>
  <si>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</si>
  <si>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</si>
  <si>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</si>
  <si>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</si>
  <si>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</si>
  <si>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</si>
  <si>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</si>
  <si>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</si>
  <si>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</si>
  <si>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</si>
  <si>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</si>
  <si>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</si>
  <si>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</si>
  <si>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</si>
  <si>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</si>
  <si>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</si>
  <si>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</si>
  <si>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</si>
  <si>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</si>
  <si>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</si>
  <si>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</si>
  <si>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</si>
  <si>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</si>
  <si>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</si>
  <si>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</si>
  <si>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</si>
  <si>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</si>
  <si>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</si>
  <si>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</si>
  <si>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</si>
  <si>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</si>
  <si>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</si>
  <si>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</si>
  <si>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</si>
  <si>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</si>
  <si>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</si>
  <si>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</si>
  <si>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</si>
  <si>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</si>
  <si>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</si>
  <si>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</si>
  <si>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</si>
  <si>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</si>
  <si>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</si>
  <si>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</si>
  <si>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</si>
  <si>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</si>
  <si>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</si>
  <si>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</si>
  <si>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</si>
  <si>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</si>
  <si>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</si>
  <si>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</si>
  <si>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</si>
  <si>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</si>
  <si>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</si>
  <si>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</si>
  <si>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</si>
  <si>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</si>
  <si>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</si>
  <si>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</si>
  <si>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</si>
  <si>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</si>
  <si>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</si>
  <si>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</si>
  <si>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</si>
  <si>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</si>
  <si>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</si>
  <si>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</si>
  <si>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</si>
  <si>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</si>
  <si>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</si>
  <si>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</si>
  <si>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</si>
  <si>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</si>
  <si>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</si>
  <si>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</si>
  <si>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</si>
  <si>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</si>
  <si>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</si>
  <si>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</si>
  <si>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</si>
  <si>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</si>
  <si>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</si>
  <si>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</si>
  <si>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</si>
  <si>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</si>
  <si>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</si>
  <si>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</si>
  <si>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</si>
  <si>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</si>
  <si>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</si>
  <si>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</si>
  <si>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</si>
  <si>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</si>
  <si>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</si>
  <si>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</si>
  <si>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</si>
  <si>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</si>
  <si>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</si>
  <si>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</si>
  <si>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</si>
  <si>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</si>
  <si>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</si>
  <si>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</si>
  <si>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</si>
  <si>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</si>
  <si>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</si>
  <si>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</si>
  <si>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</si>
  <si>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</si>
  <si>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</si>
  <si>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</si>
  <si>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</si>
  <si>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</si>
  <si>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</si>
  <si>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</si>
  <si>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</si>
  <si>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</si>
  <si>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</si>
  <si>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</si>
  <si>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</si>
  <si>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</si>
  <si>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</si>
  <si>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</si>
  <si>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</si>
  <si>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</si>
  <si>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</si>
  <si>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</si>
  <si>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</si>
  <si>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</si>
  <si>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</si>
  <si>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</si>
  <si>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</si>
  <si>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</si>
  <si>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</si>
  <si>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</si>
  <si>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</si>
  <si>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</si>
  <si>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</si>
  <si>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</si>
  <si>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</si>
  <si>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</si>
  <si>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</si>
  <si>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</si>
  <si>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</si>
  <si>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</si>
  <si>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</si>
  <si>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</si>
  <si>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</si>
  <si>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</si>
  <si>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</si>
  <si>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</si>
  <si>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</si>
  <si>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</si>
  <si>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</si>
  <si>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</si>
  <si>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</si>
  <si>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</si>
  <si>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</si>
  <si>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</si>
  <si>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</si>
  <si>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</si>
  <si>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</si>
  <si>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</si>
  <si>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</si>
  <si>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</si>
  <si>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</si>
  <si>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</si>
  <si>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</si>
  <si>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</si>
  <si>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</si>
  <si>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</si>
  <si>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</si>
  <si>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</si>
  <si>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</si>
  <si>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</si>
  <si>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</si>
  <si>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</si>
  <si>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</si>
  <si>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</si>
  <si>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</si>
  <si>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</si>
  <si>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</si>
  <si>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</si>
  <si>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</si>
  <si>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</si>
  <si>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</si>
  <si>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</si>
  <si>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</si>
  <si>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</si>
  <si>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</si>
  <si>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</si>
  <si>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</si>
  <si>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</si>
  <si>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</si>
  <si>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</si>
  <si>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</si>
  <si>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</si>
  <si>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</si>
  <si>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</si>
  <si>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</si>
  <si>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</si>
  <si>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</si>
  <si>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</si>
  <si>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</si>
  <si>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</si>
  <si>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</si>
  <si>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</si>
  <si>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</si>
  <si>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</si>
  <si>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</si>
  <si>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</si>
  <si>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</si>
  <si>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</si>
  <si>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</si>
  <si>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</si>
  <si>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</si>
  <si>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</si>
  <si>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</si>
  <si>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</si>
  <si>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</si>
  <si>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</si>
  <si>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</si>
  <si>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</si>
  <si>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</si>
  <si>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</si>
  <si>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</si>
  <si>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</si>
  <si>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</si>
  <si>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</si>
  <si>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</si>
  <si>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</si>
  <si>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</si>
  <si>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</si>
  <si>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</si>
  <si>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</si>
  <si>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</si>
  <si>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</si>
  <si>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</si>
  <si>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</si>
  <si>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</si>
  <si>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</si>
  <si>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</si>
  <si>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</si>
  <si>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</si>
  <si>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</si>
  <si>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</si>
  <si>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</si>
  <si>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</si>
  <si>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</si>
  <si>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</si>
  <si>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</si>
  <si>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</si>
  <si>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</si>
  <si>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</si>
  <si>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</si>
  <si>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</si>
  <si>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</si>
  <si>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</si>
  <si>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</si>
  <si>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</si>
  <si>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</si>
  <si>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</si>
  <si>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</si>
  <si>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</si>
  <si>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</si>
  <si>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</si>
  <si>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</si>
  <si>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</si>
  <si>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</si>
  <si>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</si>
  <si>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</si>
  <si>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</si>
  <si>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</si>
  <si>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</si>
  <si>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</si>
  <si>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</si>
  <si>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</si>
  <si>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</si>
  <si>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</si>
  <si>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</si>
  <si>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</si>
  <si>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</si>
  <si>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</si>
  <si>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</si>
  <si>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</si>
  <si>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</si>
  <si>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</si>
  <si>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</si>
  <si>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</si>
  <si>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</si>
  <si>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</si>
  <si>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</si>
  <si>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</si>
  <si>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</si>
  <si>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</si>
  <si>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</si>
  <si>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</si>
  <si>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</si>
  <si>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</si>
  <si>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</si>
  <si>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</si>
  <si>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</si>
  <si>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</si>
  <si>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</si>
  <si>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</si>
  <si>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</si>
  <si>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</si>
  <si>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</si>
  <si>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</si>
  <si>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</si>
  <si>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</si>
  <si>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</si>
  <si>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</si>
  <si>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</si>
  <si>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</si>
  <si>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</si>
  <si>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</si>
  <si>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</si>
  <si>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</si>
  <si>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</si>
  <si>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</si>
  <si>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</si>
  <si>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</si>
  <si>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</si>
  <si>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</si>
  <si>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</si>
  <si>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</si>
  <si>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</si>
  <si>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</si>
  <si>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</si>
  <si>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</si>
  <si>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</si>
  <si>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</si>
  <si>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</si>
  <si>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</si>
  <si>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</si>
  <si>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</si>
  <si>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</si>
  <si>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</si>
  <si>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</si>
  <si>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</si>
  <si>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</si>
  <si>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</si>
  <si>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</si>
  <si>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</si>
  <si>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</si>
  <si>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</si>
  <si>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</si>
  <si>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</si>
  <si>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</si>
  <si>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</si>
  <si>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</si>
  <si>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</si>
  <si>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</si>
  <si>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</si>
  <si>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</si>
  <si>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</si>
  <si>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</si>
  <si>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</si>
  <si>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</si>
  <si>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</si>
  <si>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</si>
  <si>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</si>
  <si>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</si>
  <si>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</si>
  <si>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</si>
  <si>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</si>
  <si>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</si>
  <si>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</si>
  <si>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</si>
  <si>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</si>
  <si>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</si>
  <si>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</si>
  <si>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</si>
  <si>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</si>
  <si>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</si>
  <si>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</si>
  <si>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</si>
  <si>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</si>
  <si>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</si>
  <si>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</si>
  <si>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</si>
  <si>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</si>
  <si>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</si>
  <si>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</si>
  <si>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</si>
  <si>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</si>
  <si>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</si>
  <si>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</si>
  <si>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</si>
  <si>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</si>
  <si>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</si>
  <si>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</si>
  <si>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</si>
  <si>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</si>
  <si>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</si>
  <si>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</si>
  <si>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</si>
  <si>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</si>
  <si>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</si>
  <si>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</si>
  <si>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</si>
  <si>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</si>
  <si>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</si>
  <si>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</si>
  <si>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</si>
  <si>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</si>
  <si>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</si>
  <si>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</si>
  <si>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</si>
  <si>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</si>
  <si>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</si>
  <si>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</si>
  <si>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</si>
  <si>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</si>
  <si>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</si>
  <si>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</si>
  <si>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</si>
  <si>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</si>
  <si>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</si>
  <si>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</si>
  <si>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</si>
  <si>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</si>
  <si>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</si>
  <si>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</si>
  <si>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</si>
  <si>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</si>
  <si>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</si>
  <si>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</si>
  <si>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</si>
  <si>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</si>
  <si>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</si>
  <si>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</si>
  <si>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</si>
  <si>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</si>
  <si>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</si>
  <si>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</si>
  <si>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</si>
  <si>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</si>
  <si>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</si>
  <si>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</si>
  <si>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</si>
  <si>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</si>
  <si>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</si>
  <si>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</si>
  <si>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</si>
  <si>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</si>
  <si>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</si>
  <si>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</si>
  <si>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</si>
  <si>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</si>
  <si>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</si>
  <si>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</si>
  <si>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</si>
  <si>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</si>
  <si>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</si>
  <si>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</si>
  <si>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</si>
  <si>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</si>
  <si>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</si>
  <si>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</si>
  <si>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</si>
  <si>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</si>
  <si>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</si>
  <si>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</si>
  <si>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</si>
  <si>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</si>
  <si>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</si>
  <si>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</si>
  <si>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</si>
  <si>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</si>
  <si>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</si>
  <si>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</si>
  <si>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</si>
  <si>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</si>
  <si>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</si>
  <si>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</si>
  <si>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</si>
  <si>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</si>
  <si>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</si>
  <si>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</si>
  <si>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</si>
  <si>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</si>
  <si>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</si>
  <si>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</si>
  <si>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</si>
  <si>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</si>
  <si>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</si>
  <si>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</si>
  <si>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</si>
  <si>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</si>
  <si>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</si>
  <si>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</si>
  <si>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</si>
  <si>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</si>
  <si>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</si>
  <si>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</si>
  <si>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</si>
  <si>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</si>
  <si>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</si>
  <si>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</si>
  <si>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</si>
  <si>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</si>
  <si>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</si>
  <si>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</si>
  <si>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</si>
  <si>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</si>
  <si>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</si>
  <si>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</si>
  <si>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</si>
  <si>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</si>
  <si>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</si>
  <si>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</si>
  <si>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</si>
  <si>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</si>
  <si>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</si>
  <si>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</si>
  <si>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</si>
  <si>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</si>
  <si>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</si>
  <si>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</si>
  <si>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</si>
  <si>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</si>
  <si>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</si>
  <si>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</si>
  <si>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</si>
  <si>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</si>
  <si>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</si>
  <si>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</si>
  <si>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</si>
  <si>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</si>
  <si>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</si>
  <si>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</si>
  <si>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</si>
  <si>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</si>
  <si>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</si>
  <si>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</si>
  <si>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</si>
  <si>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</si>
  <si>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</si>
  <si>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</si>
  <si>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</si>
  <si>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</si>
  <si>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</si>
  <si>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</si>
  <si>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</si>
  <si>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</si>
  <si>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</si>
  <si>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</si>
  <si>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</si>
  <si>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</si>
  <si>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</si>
  <si>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</si>
  <si>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</si>
  <si>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</si>
  <si>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</si>
  <si>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</si>
  <si>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</si>
  <si>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</si>
  <si>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</si>
  <si>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</si>
  <si>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</si>
  <si>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</si>
  <si>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</si>
  <si>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</si>
  <si>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</si>
  <si>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</si>
  <si>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</si>
  <si>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</si>
  <si>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</si>
  <si>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</si>
  <si>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</si>
  <si>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</si>
  <si>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</si>
  <si>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</si>
  <si>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</si>
  <si>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</si>
  <si>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</si>
  <si>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</si>
  <si>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</si>
  <si>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</si>
  <si>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</si>
  <si>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</si>
  <si>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</si>
  <si>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</si>
  <si>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</si>
  <si>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</si>
  <si>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</si>
  <si>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</si>
  <si>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</si>
  <si>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</si>
  <si>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</si>
  <si>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</si>
  <si>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</si>
  <si>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</si>
  <si>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</si>
  <si>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</si>
  <si>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</si>
  <si>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</si>
  <si>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</si>
  <si>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</si>
  <si>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</si>
  <si>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</si>
  <si>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</si>
  <si>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</si>
  <si>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</si>
  <si>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</si>
  <si>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</si>
  <si>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</si>
  <si>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</si>
  <si>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</si>
  <si>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</si>
  <si>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</si>
  <si>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</si>
  <si>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</si>
  <si>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</si>
  <si>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</si>
  <si>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</si>
  <si>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</si>
  <si>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</si>
  <si>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</si>
  <si>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</si>
  <si>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</si>
  <si>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</si>
  <si>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</si>
  <si>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</si>
  <si>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</si>
  <si>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</si>
  <si>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</si>
  <si>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</si>
  <si>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</si>
  <si>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</si>
  <si>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</si>
  <si>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</si>
  <si>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</si>
  <si>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</si>
  <si>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</si>
  <si>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</si>
  <si>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</si>
  <si>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</si>
  <si>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</si>
  <si>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</si>
  <si>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</si>
  <si>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</si>
  <si>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</si>
  <si>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</si>
  <si>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</si>
  <si>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</si>
  <si>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</si>
  <si>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</si>
  <si>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</si>
  <si>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</si>
  <si>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</si>
  <si>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</si>
  <si>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</si>
  <si>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</si>
  <si>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</si>
  <si>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</si>
  <si>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</si>
  <si>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</si>
  <si>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</si>
  <si>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</si>
  <si>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</si>
  <si>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</si>
  <si>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</si>
  <si>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</si>
  <si>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</si>
  <si>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</si>
  <si>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</si>
  <si>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</si>
  <si>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</si>
  <si>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</si>
  <si>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</si>
  <si>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</si>
  <si>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</si>
  <si>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</si>
  <si>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</si>
  <si>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</si>
  <si>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</si>
  <si>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</si>
  <si>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</si>
  <si>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</si>
  <si>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</si>
  <si>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</si>
  <si>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</si>
  <si>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</si>
  <si>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</si>
  <si>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</si>
  <si>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</si>
  <si>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</si>
  <si>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</si>
  <si>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</si>
  <si>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</si>
  <si>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</si>
  <si>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</si>
  <si>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</si>
  <si>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</si>
  <si>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</si>
  <si>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</si>
  <si>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</si>
  <si>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</si>
  <si>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</si>
  <si>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</si>
  <si>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</si>
  <si>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</si>
  <si>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</si>
  <si>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</si>
  <si>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</si>
  <si>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</si>
  <si>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</si>
  <si>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</si>
  <si>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</si>
  <si>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</si>
  <si>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</si>
  <si>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</si>
  <si>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</si>
  <si>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</si>
  <si>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</si>
  <si>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</si>
  <si>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</si>
  <si>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</si>
  <si>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</si>
  <si>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</si>
  <si>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</si>
  <si>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</si>
  <si>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</si>
  <si>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</si>
  <si>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</si>
  <si>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</si>
  <si>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</si>
  <si>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</si>
  <si>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</si>
  <si>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</si>
  <si>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</si>
  <si>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</si>
  <si>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</si>
  <si>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</si>
  <si>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</si>
  <si>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</si>
  <si>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</si>
  <si>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</si>
  <si>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</si>
  <si>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</si>
  <si>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</si>
  <si>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</si>
  <si>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</si>
  <si>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</si>
  <si>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</si>
  <si>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</si>
  <si>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</si>
  <si>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</si>
  <si>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</si>
  <si>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</si>
  <si>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</si>
  <si>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</si>
  <si>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</si>
  <si>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</si>
  <si>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</si>
  <si>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</si>
  <si>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</si>
  <si>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</si>
  <si>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</si>
  <si>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</si>
  <si>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</si>
  <si>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</si>
  <si>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</si>
  <si>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</si>
  <si>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</si>
  <si>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</si>
  <si>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</si>
  <si>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</si>
  <si>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</si>
  <si>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</si>
  <si>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</si>
  <si>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</si>
  <si>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</si>
  <si>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</si>
  <si>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</si>
  <si>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</si>
  <si>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</si>
  <si>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</si>
  <si>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</si>
  <si>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</si>
  <si>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</si>
  <si>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</si>
  <si>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</si>
  <si>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</si>
  <si>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</si>
  <si>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</si>
  <si>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</si>
  <si>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</si>
  <si>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</si>
  <si>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</si>
  <si>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</si>
  <si>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</si>
  <si>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</si>
  <si>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</si>
  <si>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</si>
  <si>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</si>
  <si>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</si>
  <si>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</si>
  <si>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</si>
  <si>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</si>
  <si>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</si>
  <si>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</si>
  <si>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</si>
  <si>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</si>
  <si>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</si>
  <si>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</si>
  <si>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</si>
  <si>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</si>
  <si>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</si>
  <si>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</si>
  <si>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</si>
  <si>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</si>
  <si>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</si>
  <si>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</si>
  <si>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</si>
  <si>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</si>
  <si>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</si>
  <si>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</si>
  <si>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</si>
  <si>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</si>
  <si>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</si>
  <si>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</si>
  <si>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</si>
  <si>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</si>
  <si>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</si>
  <si>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</si>
  <si>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</si>
  <si>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</si>
  <si>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</si>
  <si>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</si>
  <si>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</si>
  <si>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</si>
  <si>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</si>
  <si>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</si>
  <si>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</si>
  <si>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</si>
  <si>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</si>
  <si>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</si>
  <si>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</si>
  <si>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</si>
  <si>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</si>
  <si>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</si>
  <si>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</si>
  <si>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</si>
  <si>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</si>
  <si>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</si>
  <si>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</si>
  <si>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</si>
  <si>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</si>
  <si>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</si>
  <si>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</si>
  <si>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</si>
  <si>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</si>
  <si>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</si>
  <si>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</si>
  <si>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</si>
  <si>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</si>
  <si>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</si>
  <si>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</si>
  <si>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</si>
  <si>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</si>
  <si>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</si>
  <si>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</si>
  <si>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</si>
  <si>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</si>
  <si>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</si>
  <si>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</si>
  <si>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</si>
  <si>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</si>
  <si>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</si>
  <si>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</si>
  <si>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</si>
  <si>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</si>
  <si>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</si>
  <si>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</si>
  <si>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</si>
  <si>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</si>
  <si>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</si>
  <si>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</si>
  <si>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</si>
  <si>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</si>
  <si>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</si>
  <si>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</si>
  <si>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</si>
  <si>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</si>
  <si>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</si>
  <si>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</si>
  <si>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</si>
  <si>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</si>
  <si>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</si>
  <si>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</si>
  <si>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</si>
  <si>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</si>
  <si>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</si>
  <si>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</si>
  <si>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</si>
  <si>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</si>
  <si>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</si>
  <si>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</si>
  <si>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</si>
  <si>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</si>
  <si>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</si>
  <si>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</si>
  <si>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</si>
  <si>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</si>
  <si>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</si>
  <si>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</si>
  <si>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</si>
  <si>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</si>
  <si>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</si>
  <si>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</si>
  <si>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</si>
  <si>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</si>
  <si>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</si>
  <si>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</si>
  <si>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</si>
  <si>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</si>
  <si>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</si>
  <si>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</si>
  <si>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</si>
  <si>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</si>
  <si>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</si>
  <si>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</si>
  <si>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</si>
  <si>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</si>
  <si>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</si>
  <si>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</si>
  <si>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</si>
  <si>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</si>
  <si>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</si>
  <si>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</si>
  <si>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</si>
  <si>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</si>
  <si>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</si>
  <si>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</si>
  <si>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</si>
  <si>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</si>
  <si>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</si>
  <si>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</si>
  <si>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</si>
  <si>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</si>
  <si>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</si>
  <si>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</si>
  <si>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</si>
  <si>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</si>
  <si>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</si>
  <si>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</si>
  <si>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</si>
  <si>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</si>
  <si>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</si>
  <si>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</si>
  <si>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</si>
  <si>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</si>
  <si>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</si>
  <si>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</si>
  <si>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</si>
  <si>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</si>
  <si>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</si>
  <si>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</si>
  <si>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</si>
  <si>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</si>
  <si>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</si>
  <si>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</si>
  <si>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</si>
  <si>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</si>
  <si>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</si>
  <si>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</si>
  <si>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</si>
  <si>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</si>
  <si>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</si>
  <si>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</si>
  <si>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</si>
  <si>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</si>
  <si>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</si>
  <si>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</si>
  <si>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</si>
  <si>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</si>
  <si>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</si>
  <si>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</si>
  <si>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</si>
  <si>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</si>
  <si>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</si>
  <si>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</si>
  <si>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</si>
  <si>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</si>
  <si>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</si>
  <si>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</si>
  <si>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</si>
  <si>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</si>
  <si>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</si>
  <si>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</si>
  <si>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</si>
  <si>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</si>
  <si>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</si>
  <si>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</si>
  <si>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</si>
  <si>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</si>
  <si>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</si>
  <si>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</si>
  <si>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</si>
  <si>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</si>
  <si>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</si>
  <si>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</si>
  <si>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</si>
  <si>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</si>
  <si>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</si>
  <si>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</si>
  <si>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</si>
  <si>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</si>
  <si>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</si>
  <si>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</si>
  <si>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</si>
  <si>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</si>
  <si>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</si>
  <si>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</si>
  <si>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</si>
  <si>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</si>
  <si>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</si>
  <si>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</si>
  <si>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</si>
  <si>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</si>
  <si>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</si>
  <si>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</si>
  <si>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</si>
  <si>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</si>
  <si>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</si>
  <si>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</si>
  <si>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</si>
  <si>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</si>
  <si>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</si>
  <si>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</si>
  <si>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</si>
  <si>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</si>
  <si>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</si>
  <si>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</si>
  <si>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</si>
  <si>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</si>
  <si>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</si>
  <si>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</si>
  <si>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</si>
  <si>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</si>
  <si>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</si>
  <si>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</si>
  <si>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</si>
  <si>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</si>
  <si>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</si>
  <si>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</si>
  <si>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</si>
  <si>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</si>
  <si>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</si>
  <si>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</si>
  <si>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</si>
  <si>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</si>
  <si>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</si>
  <si>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</si>
  <si>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</si>
  <si>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</si>
  <si>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</si>
  <si>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</si>
  <si>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</si>
  <si>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</si>
  <si>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</si>
  <si>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</si>
  <si>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</si>
  <si>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</si>
  <si>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</si>
  <si>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</si>
  <si>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</si>
  <si>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</si>
  <si>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</si>
  <si>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</si>
  <si>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</si>
  <si>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</si>
  <si>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</si>
  <si>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</si>
  <si>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</si>
  <si>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</si>
  <si>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</si>
  <si>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</si>
  <si>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</si>
  <si>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</si>
  <si>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</si>
  <si>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</si>
  <si>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</si>
  <si>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</si>
  <si>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</si>
  <si>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</si>
  <si>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</si>
  <si>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</si>
  <si>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</si>
  <si>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</si>
  <si>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</si>
  <si>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</si>
  <si>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</si>
  <si>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</si>
  <si>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</si>
  <si>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</si>
  <si>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</si>
  <si>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</si>
  <si>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</si>
  <si>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</si>
  <si>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</si>
  <si>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</si>
  <si>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</si>
  <si>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</si>
  <si>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</si>
  <si>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</si>
  <si>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</si>
  <si>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</si>
  <si>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</si>
  <si>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</si>
  <si>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</si>
  <si>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</si>
  <si>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</si>
  <si>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</si>
  <si>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</si>
  <si>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</si>
  <si>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</si>
  <si>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</si>
  <si>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</si>
  <si>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</si>
  <si>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</si>
  <si>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</si>
  <si>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</si>
  <si>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</si>
  <si>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</si>
  <si>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</si>
  <si>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</si>
  <si>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</si>
  <si>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</si>
  <si>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</si>
  <si>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</si>
  <si>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</si>
  <si>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</si>
  <si>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</si>
  <si>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</si>
  <si>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</si>
  <si>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</si>
  <si>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</si>
  <si>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</si>
  <si>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</si>
  <si>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</si>
  <si>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</si>
  <si>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</si>
  <si>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</si>
  <si>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</si>
  <si>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</si>
  <si>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</si>
  <si>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</si>
  <si>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</si>
  <si>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</si>
  <si>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</si>
  <si>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</si>
  <si>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</si>
  <si>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</si>
  <si>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</si>
  <si>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</si>
  <si>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</si>
  <si>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</si>
  <si>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</si>
  <si>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</si>
  <si>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</si>
  <si>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</si>
  <si>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</si>
  <si>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</si>
  <si>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</si>
  <si>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</si>
  <si>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</si>
  <si>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</si>
  <si>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</si>
  <si>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</si>
  <si>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</si>
  <si>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</si>
  <si>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</si>
  <si>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</si>
  <si>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</si>
  <si>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</si>
  <si>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</si>
  <si>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</si>
  <si>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</si>
  <si>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</si>
  <si>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</si>
  <si>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</si>
  <si>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</si>
  <si>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</si>
  <si>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</si>
  <si>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</si>
  <si>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</si>
  <si>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</si>
  <si>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</si>
  <si>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</si>
  <si>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</si>
  <si>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</si>
  <si>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</si>
  <si>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</si>
  <si>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</si>
  <si>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</si>
  <si>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</si>
  <si>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</si>
  <si>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</si>
  <si>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</si>
  <si>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</si>
  <si>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</si>
  <si>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</si>
  <si>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</si>
  <si>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</si>
  <si>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</si>
  <si>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</si>
  <si>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</si>
  <si>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</si>
  <si>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</si>
  <si>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</si>
  <si>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</si>
  <si>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</si>
  <si>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</si>
  <si>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</si>
  <si>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</si>
  <si>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</si>
  <si>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</si>
  <si>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</si>
  <si>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</si>
  <si>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</si>
  <si>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</si>
  <si>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</si>
  <si>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</si>
  <si>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</si>
  <si>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</si>
  <si>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</si>
  <si>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</si>
  <si>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</si>
  <si>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</si>
  <si>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</si>
  <si>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</si>
  <si>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</si>
  <si>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</si>
  <si>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</si>
  <si>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</si>
  <si>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</si>
  <si>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</si>
  <si>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</si>
  <si>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</si>
  <si>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</si>
  <si>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</si>
  <si>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</si>
  <si>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</si>
  <si>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</si>
  <si>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</si>
  <si>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</si>
  <si>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</si>
  <si>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</si>
  <si>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</si>
  <si>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</si>
  <si>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</si>
  <si>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</si>
  <si>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</si>
  <si>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</si>
  <si>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</si>
  <si>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</si>
  <si>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</si>
  <si>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</si>
  <si>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</si>
  <si>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</si>
  <si>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</si>
  <si>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</si>
  <si>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</si>
  <si>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</si>
  <si>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</si>
  <si>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</si>
  <si>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</si>
  <si>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</si>
  <si>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</si>
  <si>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</si>
  <si>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</si>
  <si>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</si>
  <si>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</si>
  <si>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</si>
  <si>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</si>
  <si>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</si>
  <si>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</si>
  <si>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</si>
  <si>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</si>
  <si>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</si>
  <si>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</si>
  <si>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</si>
  <si>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</si>
  <si>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</si>
  <si>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</si>
  <si>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</si>
  <si>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</si>
  <si>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</si>
  <si>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</si>
  <si>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</si>
  <si>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</si>
  <si>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</si>
  <si>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</si>
  <si>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</si>
  <si>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</si>
  <si>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</si>
  <si>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</si>
  <si>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</si>
  <si>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</si>
  <si>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</si>
  <si>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</si>
  <si>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</si>
  <si>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</si>
  <si>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</si>
  <si>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</si>
  <si>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</si>
  <si>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</si>
  <si>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</si>
  <si>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</si>
  <si>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</si>
  <si>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</si>
  <si>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</si>
  <si>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</si>
  <si>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</si>
  <si>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</si>
  <si>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</si>
  <si>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</si>
  <si>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</si>
  <si>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</si>
  <si>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</si>
  <si>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</si>
  <si>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</si>
  <si>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</si>
  <si>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</si>
  <si>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</si>
  <si>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</si>
  <si>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</si>
  <si>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</si>
  <si>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</si>
  <si>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</si>
  <si>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</si>
  <si>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</si>
  <si>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</si>
  <si>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</si>
  <si>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</si>
  <si>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</si>
  <si>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</si>
  <si>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</si>
  <si>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</si>
  <si>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</si>
  <si>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</si>
  <si>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</si>
  <si>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</si>
  <si>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</si>
  <si>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</si>
  <si>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</si>
  <si>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</si>
  <si>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</si>
  <si>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</si>
  <si>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</si>
  <si>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</si>
  <si>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</si>
  <si>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</si>
  <si>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</si>
  <si>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</si>
  <si>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</si>
  <si>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</si>
  <si>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</si>
  <si>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</si>
  <si>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</si>
  <si>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</si>
  <si>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</si>
  <si>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</si>
  <si>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</si>
  <si>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</si>
  <si>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</si>
  <si>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</si>
  <si>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</si>
  <si>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</si>
  <si>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</si>
  <si>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</si>
  <si>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</si>
  <si>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</si>
  <si>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</si>
  <si>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</si>
  <si>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</si>
  <si>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</si>
  <si>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</si>
  <si>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</si>
  <si>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</si>
  <si>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</si>
  <si>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</si>
  <si>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</si>
  <si>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</si>
  <si>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</si>
  <si>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</si>
  <si>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</si>
  <si>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</si>
  <si>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</si>
  <si>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</si>
  <si>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</si>
  <si>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</si>
  <si>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</si>
  <si>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</si>
  <si>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</si>
  <si>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</si>
  <si>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</si>
  <si>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</si>
  <si>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</si>
  <si>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</si>
  <si>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</si>
  <si>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</si>
  <si>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</si>
  <si>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</si>
  <si>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</si>
  <si>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</si>
  <si>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</si>
  <si>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</si>
  <si>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</si>
  <si>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</si>
  <si>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</si>
  <si>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</si>
  <si>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</si>
  <si>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</si>
  <si>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</si>
  <si>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</si>
  <si>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</si>
  <si>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</si>
  <si>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</si>
  <si>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</si>
  <si>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</si>
  <si>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</si>
  <si>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</si>
  <si>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</si>
  <si>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</si>
  <si>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</si>
  <si>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</si>
  <si>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</si>
  <si>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</si>
  <si>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</si>
  <si>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</si>
  <si>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</si>
  <si>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</si>
  <si>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</si>
  <si>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</si>
  <si>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</si>
  <si>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</si>
  <si>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</si>
  <si>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</si>
  <si>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</si>
  <si>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</si>
  <si>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</si>
  <si>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</si>
  <si>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</si>
  <si>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</si>
  <si>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</si>
  <si>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</si>
  <si>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</si>
  <si>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</si>
  <si>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</si>
  <si>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</si>
  <si>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</si>
  <si>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</si>
  <si>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</si>
  <si>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</si>
  <si>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</si>
  <si>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</si>
  <si>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</si>
  <si>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</si>
  <si>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</si>
  <si>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</si>
  <si>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</si>
  <si>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</si>
  <si>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</si>
  <si>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</si>
  <si>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</si>
  <si>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</si>
  <si>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</si>
  <si>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</si>
  <si>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</si>
  <si>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</si>
  <si>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</si>
  <si>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</si>
  <si>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</si>
  <si>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</si>
  <si>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</si>
  <si>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</si>
  <si>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</si>
  <si>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</si>
  <si>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</si>
  <si>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</si>
  <si>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</si>
  <si>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</si>
  <si>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</si>
  <si>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</si>
  <si>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</si>
  <si>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</si>
  <si>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</si>
  <si>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</si>
  <si>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</si>
  <si>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</si>
  <si>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</si>
  <si>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</si>
  <si>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</si>
  <si>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</si>
  <si>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</si>
  <si>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</si>
  <si>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</si>
  <si>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</si>
  <si>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</si>
  <si>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</si>
  <si>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</si>
  <si>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</si>
  <si>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</si>
  <si>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</si>
  <si>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</si>
  <si>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</si>
  <si>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</si>
  <si>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</si>
  <si>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</si>
  <si>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</si>
  <si>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</si>
  <si>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</si>
  <si>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</si>
  <si>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</si>
  <si>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</si>
  <si>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</si>
  <si>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</si>
  <si>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</si>
  <si>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</si>
  <si>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</si>
  <si>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</si>
  <si>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</si>
  <si>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</si>
  <si>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</si>
  <si>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</si>
  <si>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</si>
  <si>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</si>
  <si>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</si>
  <si>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</si>
  <si>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</si>
  <si>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</si>
  <si>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</si>
  <si>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</si>
  <si>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</si>
  <si>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</si>
  <si>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</si>
  <si>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</si>
  <si>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</si>
  <si>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</si>
  <si>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</si>
  <si>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</si>
  <si>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</si>
  <si>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</si>
  <si>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</si>
  <si>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</si>
  <si>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</si>
  <si>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</si>
  <si>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</si>
  <si>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</si>
  <si>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</si>
  <si>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</si>
  <si>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</si>
  <si>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</si>
  <si>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</si>
  <si>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</si>
  <si>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</si>
  <si>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</si>
  <si>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</si>
  <si>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</si>
  <si>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</si>
  <si>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</si>
  <si>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</si>
  <si>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</si>
  <si>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</si>
  <si>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</si>
  <si>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</si>
  <si>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</si>
  <si>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</si>
  <si>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</si>
  <si>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</si>
  <si>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</si>
  <si>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</si>
  <si>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</si>
  <si>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</si>
  <si>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</si>
  <si>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</si>
  <si>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</si>
  <si>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</si>
  <si>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</si>
  <si>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</si>
  <si>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</si>
  <si>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</si>
  <si>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</si>
  <si>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</si>
  <si>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</si>
  <si>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</si>
  <si>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</si>
  <si>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</si>
  <si>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</si>
  <si>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</si>
  <si>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</si>
  <si>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</si>
  <si>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</si>
  <si>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</si>
  <si>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</si>
  <si>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</si>
  <si>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</si>
  <si>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</si>
  <si>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</si>
  <si>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</si>
  <si>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</si>
  <si>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</si>
  <si>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</si>
  <si>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</si>
  <si>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</si>
  <si>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</si>
  <si>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</si>
  <si>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</si>
  <si>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</si>
  <si>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</si>
  <si>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</si>
  <si>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</si>
  <si>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</si>
  <si>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</si>
  <si>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</si>
  <si>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</si>
  <si>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</si>
  <si>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</si>
  <si>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</si>
  <si>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</si>
  <si>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</si>
  <si>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</si>
  <si>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</si>
  <si>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</si>
  <si>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</si>
  <si>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</si>
  <si>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</si>
  <si>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</si>
  <si>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</si>
  <si>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</si>
  <si>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</si>
  <si>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</si>
  <si>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</si>
  <si>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</si>
  <si>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</si>
  <si>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</si>
  <si>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</si>
  <si>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</si>
  <si>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</si>
  <si>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</si>
  <si>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</si>
  <si>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</si>
  <si>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</si>
  <si>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</si>
  <si>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</si>
  <si>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</si>
  <si>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</si>
  <si>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</si>
  <si>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</si>
  <si>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</si>
  <si>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</si>
  <si>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</si>
  <si>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</si>
  <si>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</si>
  <si>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</si>
  <si>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</si>
  <si>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</si>
  <si>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</si>
  <si>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</si>
  <si>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</si>
  <si>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</si>
  <si>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</si>
  <si>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</si>
  <si>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</si>
  <si>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</si>
  <si>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</si>
  <si>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</si>
  <si>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</si>
  <si>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</si>
  <si>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</si>
  <si>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</si>
  <si>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</si>
  <si>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</si>
  <si>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</si>
  <si>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</si>
  <si>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</si>
  <si>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</si>
  <si>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</si>
  <si>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</si>
  <si>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</si>
  <si>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</si>
  <si>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</si>
  <si>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</si>
  <si>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</si>
  <si>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</si>
  <si>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</si>
  <si>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</si>
  <si>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</si>
  <si>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</si>
  <si>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</si>
  <si>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</si>
  <si>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</si>
  <si>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</si>
  <si>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</si>
  <si>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</si>
  <si>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</si>
  <si>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</si>
  <si>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</si>
  <si>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</si>
  <si>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</si>
  <si>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</si>
  <si>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</si>
  <si>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</si>
  <si>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</si>
  <si>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</si>
  <si>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</si>
  <si>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</si>
  <si>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</si>
  <si>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</si>
  <si>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</si>
  <si>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</si>
  <si>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</si>
  <si>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</si>
  <si>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</si>
  <si>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</si>
  <si>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</si>
  <si>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</si>
  <si>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</si>
  <si>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</si>
  <si>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</si>
  <si>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</si>
  <si>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</si>
  <si>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</si>
  <si>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</si>
  <si>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</si>
  <si>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</si>
  <si>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</si>
  <si>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</si>
  <si>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</si>
  <si>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</si>
  <si>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</si>
  <si>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</si>
  <si>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</si>
  <si>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</si>
  <si>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</si>
  <si>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</si>
  <si>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</si>
  <si>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</si>
  <si>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</si>
  <si>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</si>
  <si>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</si>
  <si>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</si>
  <si>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</si>
  <si>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</si>
  <si>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</si>
  <si>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</si>
  <si>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</si>
  <si>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</si>
  <si>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</si>
  <si>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</si>
  <si>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</si>
  <si>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</si>
  <si>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</si>
  <si>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</si>
  <si>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</si>
  <si>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</si>
  <si>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</si>
  <si>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</si>
  <si>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</si>
  <si>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</si>
  <si>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</si>
  <si>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</si>
  <si>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</si>
  <si>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</si>
  <si>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</si>
  <si>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</si>
  <si>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</si>
  <si>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</si>
  <si>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</si>
  <si>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</si>
  <si>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</si>
  <si>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</si>
  <si>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</si>
  <si>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</si>
  <si>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</si>
  <si>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</si>
  <si>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</si>
  <si>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</si>
  <si>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</si>
  <si>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</si>
  <si>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</si>
  <si>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</si>
  <si>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</si>
  <si>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</si>
  <si>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</si>
  <si>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</si>
  <si>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</si>
  <si>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</si>
  <si>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</si>
  <si>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</si>
  <si>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</si>
  <si>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</si>
  <si>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</si>
  <si>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</si>
  <si>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</si>
  <si>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</si>
  <si>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</si>
  <si>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</si>
  <si>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</si>
  <si>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</si>
  <si>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</si>
  <si>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</si>
  <si>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</si>
  <si>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</si>
  <si>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</si>
  <si>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</si>
  <si>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</si>
  <si>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</si>
  <si>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</si>
  <si>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</si>
  <si>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</si>
  <si>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</si>
  <si>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</si>
  <si>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</si>
  <si>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</si>
  <si>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</si>
  <si>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</si>
  <si>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</si>
  <si>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</si>
  <si>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</si>
  <si>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</si>
  <si>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</si>
  <si>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</si>
  <si>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</si>
  <si>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</si>
  <si>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</si>
  <si>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</si>
  <si>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</si>
  <si>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</si>
  <si>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</si>
  <si>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</si>
  <si>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</si>
  <si>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</si>
  <si>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</si>
  <si>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</si>
  <si>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</si>
  <si>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</si>
  <si>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</si>
  <si>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</si>
  <si>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</si>
  <si>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</si>
  <si>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</si>
  <si>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</si>
  <si>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</si>
  <si>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</si>
  <si>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</si>
  <si>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</si>
  <si>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</si>
  <si>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</si>
  <si>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</si>
  <si>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</si>
  <si>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</si>
  <si>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</si>
  <si>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</si>
  <si>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</si>
  <si>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</si>
  <si>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</si>
  <si>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</si>
  <si>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</si>
  <si>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</si>
  <si>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</si>
  <si>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</si>
  <si>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</si>
  <si>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</si>
  <si>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</si>
  <si>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</si>
  <si>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</si>
  <si>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</si>
  <si>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</si>
  <si>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</si>
  <si>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</si>
  <si>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</si>
  <si>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</si>
  <si>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</si>
  <si>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</si>
  <si>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</si>
  <si>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</si>
  <si>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</si>
  <si>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</si>
  <si>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</si>
  <si>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</si>
  <si>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</si>
  <si>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</si>
  <si>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</si>
  <si>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</si>
  <si>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</si>
  <si>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</si>
  <si>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</si>
  <si>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</si>
  <si>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</si>
  <si>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</si>
  <si>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</si>
  <si>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</si>
  <si>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</si>
  <si>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</si>
  <si>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</si>
  <si>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</si>
  <si>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</si>
  <si>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</si>
  <si>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</si>
  <si>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</si>
  <si>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</si>
  <si>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</si>
  <si>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</si>
  <si>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</si>
  <si>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</si>
  <si>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</si>
  <si>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</si>
  <si>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</si>
  <si>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</si>
  <si>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</si>
  <si>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</si>
  <si>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</si>
  <si>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</si>
  <si>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</si>
  <si>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</si>
  <si>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</si>
  <si>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</si>
  <si>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</si>
  <si>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</si>
  <si>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</si>
  <si>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</si>
  <si>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</si>
  <si>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</si>
  <si>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</si>
  <si>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</si>
  <si>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</si>
  <si>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</si>
  <si>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</si>
  <si>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</si>
  <si>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</si>
  <si>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</si>
  <si>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</si>
  <si>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</si>
  <si>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</si>
  <si>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</si>
  <si>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</si>
  <si>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</si>
  <si>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</si>
  <si>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</si>
  <si>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</si>
  <si>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</si>
  <si>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</si>
  <si>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</si>
  <si>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</si>
  <si>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</si>
  <si>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</si>
  <si>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</si>
  <si>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</si>
  <si>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</si>
  <si>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</si>
  <si>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</si>
  <si>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</si>
  <si>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</si>
  <si>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</si>
  <si>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</si>
  <si>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</si>
  <si>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</si>
  <si>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</si>
  <si>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</si>
  <si>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</si>
  <si>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</si>
  <si>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</si>
  <si>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</si>
  <si>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</si>
  <si>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</si>
  <si>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</si>
  <si>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</si>
  <si>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</si>
  <si>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</si>
  <si>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</si>
  <si>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</si>
  <si>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</si>
  <si>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</si>
  <si>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</si>
  <si>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</si>
  <si>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</si>
  <si>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</si>
  <si>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</si>
  <si>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</si>
  <si>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</si>
  <si>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</si>
  <si>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</si>
  <si>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</si>
  <si>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</si>
  <si>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</si>
  <si>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</si>
  <si>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</si>
  <si>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</si>
  <si>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</si>
  <si>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</si>
  <si>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</si>
  <si>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</si>
  <si>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</si>
  <si>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</si>
  <si>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</si>
  <si>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</si>
  <si>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</si>
  <si>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</si>
  <si>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</si>
  <si>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</si>
  <si>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</si>
  <si>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</si>
  <si>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</si>
  <si>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</si>
  <si>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</si>
  <si>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</si>
  <si>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</si>
  <si>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</si>
  <si>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</si>
  <si>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</si>
  <si>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</si>
  <si>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</si>
  <si>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</si>
  <si>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</si>
  <si>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</si>
  <si>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</si>
  <si>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</si>
  <si>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</si>
  <si>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</si>
  <si>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</si>
  <si>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</si>
  <si>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</si>
  <si>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</si>
  <si>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</si>
  <si>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</si>
  <si>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</si>
  <si>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</si>
  <si>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</si>
  <si>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</si>
  <si>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</si>
  <si>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</si>
  <si>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</si>
  <si>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</si>
  <si>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</si>
  <si>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</si>
  <si>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</si>
  <si>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</si>
  <si>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</si>
  <si>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</si>
  <si>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</si>
  <si>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</si>
  <si>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</si>
  <si>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</si>
  <si>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</si>
  <si>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</si>
  <si>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</si>
  <si>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</si>
  <si>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</si>
  <si>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</si>
  <si>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</si>
  <si>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</si>
  <si>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</si>
  <si>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</si>
  <si>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</si>
  <si>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</si>
  <si>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</si>
  <si>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</si>
  <si>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</si>
  <si>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</si>
  <si>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</si>
  <si>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</si>
  <si>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</si>
  <si>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</si>
  <si>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</si>
  <si>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</si>
  <si>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</si>
  <si>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</si>
  <si>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</si>
  <si>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</si>
  <si>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</si>
  <si>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</si>
  <si>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</si>
  <si>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</si>
  <si>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</si>
  <si>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</si>
  <si>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</si>
  <si>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</si>
  <si>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</si>
  <si>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</si>
  <si>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</si>
  <si>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</si>
  <si>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</si>
  <si>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</si>
  <si>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</si>
  <si>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</si>
  <si>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</si>
  <si>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</si>
  <si>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</si>
  <si>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</si>
  <si>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</si>
  <si>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</si>
  <si>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</si>
  <si>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</si>
  <si>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</si>
  <si>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</si>
  <si>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</si>
  <si>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</si>
  <si>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</si>
  <si>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</si>
  <si>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</si>
  <si>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</si>
  <si>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</si>
  <si>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</si>
  <si>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</si>
  <si>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</si>
  <si>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</si>
  <si>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</si>
  <si>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</si>
  <si>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</si>
  <si>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</si>
  <si>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</si>
  <si>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</si>
  <si>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</si>
  <si>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</si>
  <si>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</si>
  <si>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</si>
  <si>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</si>
  <si>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</si>
  <si>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</si>
  <si>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</si>
  <si>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</si>
  <si>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</si>
  <si>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</si>
  <si>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</si>
  <si>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</si>
  <si>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</si>
  <si>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</si>
  <si>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</si>
  <si>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</si>
  <si>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</si>
  <si>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</si>
  <si>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</si>
  <si>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</si>
  <si>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</si>
  <si>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</si>
  <si>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</si>
  <si>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</si>
  <si>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</si>
  <si>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</si>
  <si>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</si>
  <si>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</si>
  <si>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</si>
  <si>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</si>
  <si>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</si>
  <si>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</si>
  <si>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</si>
  <si>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</si>
  <si>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</si>
  <si>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</si>
  <si>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</si>
  <si>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</si>
  <si>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</si>
  <si>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</si>
  <si>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</si>
  <si>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</si>
  <si>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</si>
  <si>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</si>
  <si>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</si>
  <si>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</si>
  <si>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</si>
  <si>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</si>
  <si>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</si>
  <si>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</si>
  <si>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</si>
  <si>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</si>
  <si>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</si>
  <si>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</si>
  <si>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</si>
  <si>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</si>
  <si>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</si>
  <si>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</si>
  <si>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</si>
  <si>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</si>
  <si>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</si>
  <si>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</si>
  <si>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</si>
  <si>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</si>
  <si>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</si>
  <si>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</si>
  <si>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</si>
  <si>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</si>
  <si>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</si>
  <si>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</si>
  <si>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</si>
  <si>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</si>
  <si>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</si>
  <si>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</si>
  <si>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</si>
  <si>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</si>
  <si>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</si>
  <si>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</si>
  <si>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</si>
  <si>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</si>
  <si>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</si>
  <si>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</si>
  <si>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</si>
  <si>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</si>
  <si>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</si>
  <si>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</si>
  <si>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</si>
  <si>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</si>
  <si>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</si>
  <si>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</si>
  <si>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</si>
  <si>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</si>
  <si>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</si>
  <si>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</si>
  <si>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</si>
  <si>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</si>
  <si>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</si>
  <si>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</si>
  <si>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</si>
  <si>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</si>
  <si>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</si>
  <si>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</si>
  <si>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</si>
  <si>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</si>
  <si>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</si>
  <si>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</si>
  <si>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</si>
  <si>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</si>
  <si>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</si>
  <si>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</si>
  <si>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</si>
  <si>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</si>
  <si>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</si>
  <si>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</si>
  <si>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</si>
  <si>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</si>
  <si>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</si>
  <si>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</si>
  <si>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</si>
  <si>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</si>
  <si>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</si>
  <si>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</si>
  <si>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</si>
  <si>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</si>
  <si>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</si>
  <si>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</si>
  <si>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</si>
  <si>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</si>
  <si>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</si>
  <si>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</si>
  <si>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</si>
  <si>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</si>
  <si>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</si>
  <si>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</si>
  <si>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</si>
  <si>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</si>
  <si>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</si>
  <si>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</si>
  <si>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</si>
  <si>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</si>
  <si>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</si>
  <si>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</si>
  <si>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</si>
  <si>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</si>
  <si>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</si>
  <si>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</si>
  <si>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</si>
  <si>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</si>
  <si>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</si>
  <si>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</si>
  <si>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</si>
  <si>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</si>
  <si>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</si>
  <si>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</si>
  <si>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</si>
  <si>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</si>
  <si>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</si>
  <si>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</si>
  <si>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</si>
  <si>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</si>
  <si>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</si>
  <si>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</si>
  <si>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</si>
  <si>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</si>
  <si>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</si>
  <si>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</si>
  <si>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</si>
  <si>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</si>
  <si>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</si>
  <si>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</si>
  <si>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</si>
  <si>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</si>
  <si>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</si>
  <si>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</si>
  <si>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</si>
  <si>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</si>
  <si>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</si>
  <si>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</si>
  <si>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</si>
  <si>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</si>
  <si>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</si>
  <si>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</si>
  <si>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</si>
  <si>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</si>
  <si>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</si>
  <si>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</si>
  <si>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</si>
  <si>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</si>
  <si>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</si>
  <si>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</si>
  <si>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</si>
  <si>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</si>
  <si>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</si>
  <si>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</si>
  <si>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</si>
  <si>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</si>
  <si>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</si>
  <si>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</si>
  <si>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</si>
  <si>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</si>
  <si>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</si>
  <si>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</si>
  <si>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</si>
  <si>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</si>
  <si>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</si>
  <si>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</si>
  <si>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</si>
  <si>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</si>
  <si>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</si>
  <si>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</si>
  <si>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</si>
  <si>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</si>
  <si>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</si>
  <si>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</si>
  <si>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</si>
  <si>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</si>
  <si>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</si>
  <si>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</si>
  <si>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</si>
  <si>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</si>
  <si>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</si>
  <si>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</si>
  <si>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</si>
  <si>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</si>
  <si>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</si>
  <si>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</si>
  <si>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</si>
  <si>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</si>
  <si>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</si>
  <si>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</si>
  <si>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</si>
  <si>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</si>
  <si>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</si>
  <si>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</si>
  <si>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</si>
  <si>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</si>
  <si>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</si>
  <si>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</si>
  <si>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</si>
  <si>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</si>
  <si>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</si>
  <si>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</si>
  <si>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</si>
  <si>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</si>
  <si>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</si>
  <si>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</si>
  <si>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</si>
  <si>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</si>
  <si>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</si>
  <si>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</si>
  <si>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</si>
  <si>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</si>
  <si>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</si>
  <si>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</si>
  <si>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</si>
  <si>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</si>
  <si>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</si>
  <si>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</si>
  <si>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</si>
  <si>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</si>
  <si>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</si>
  <si>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</si>
  <si>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</si>
  <si>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</si>
  <si>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</si>
  <si>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</si>
  <si>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</si>
  <si>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</si>
  <si>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</si>
  <si>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</si>
  <si>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</si>
  <si>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</si>
  <si>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</si>
  <si>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</si>
  <si>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</si>
  <si>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</si>
  <si>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</si>
  <si>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</si>
  <si>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</si>
  <si>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</si>
  <si>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</si>
  <si>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</si>
  <si>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</si>
  <si>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</si>
  <si>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</si>
  <si>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</si>
  <si>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</si>
  <si>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</si>
  <si>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</si>
  <si>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</si>
  <si>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</si>
  <si>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</si>
  <si>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</si>
  <si>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</si>
  <si>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</si>
  <si>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</si>
  <si>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</si>
  <si>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</si>
  <si>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</si>
  <si>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</si>
  <si>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</si>
  <si>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</si>
  <si>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</si>
  <si>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</si>
  <si>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</si>
  <si>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</si>
  <si>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</si>
  <si>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</si>
  <si>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</si>
  <si>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</si>
  <si>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</si>
  <si>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</si>
  <si>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</si>
  <si>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</si>
  <si>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</si>
  <si>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</si>
  <si>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</si>
  <si>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</si>
  <si>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</si>
  <si>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</si>
  <si>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</si>
  <si>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</si>
  <si>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</si>
  <si>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</si>
  <si>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</si>
  <si>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</si>
  <si>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</si>
  <si>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</si>
  <si>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</si>
  <si>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</si>
  <si>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</si>
  <si>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</si>
  <si>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</si>
  <si>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</si>
  <si>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</si>
  <si>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</si>
  <si>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</si>
  <si>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</si>
  <si>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</si>
  <si>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</si>
  <si>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</si>
  <si>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</si>
  <si>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</si>
  <si>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</si>
  <si>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</si>
  <si>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</si>
  <si>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</si>
  <si>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</si>
  <si>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</si>
  <si>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</si>
  <si>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</si>
  <si>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</si>
  <si>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</si>
  <si>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</si>
  <si>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</si>
  <si>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</si>
  <si>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</si>
  <si>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</si>
  <si>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</si>
  <si>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</si>
  <si>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</si>
  <si>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</si>
  <si>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</si>
  <si>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</si>
  <si>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</si>
  <si>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</si>
  <si>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</si>
  <si>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</si>
  <si>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</si>
  <si>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</si>
  <si>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</si>
  <si>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</si>
  <si>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</si>
  <si>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</si>
  <si>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</si>
  <si>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</si>
  <si>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</si>
  <si>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</si>
  <si>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</si>
  <si>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</si>
  <si>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</si>
  <si>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</si>
  <si>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</si>
  <si>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</si>
  <si>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</si>
  <si>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</si>
  <si>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</si>
  <si>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</si>
  <si>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</si>
  <si>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</si>
  <si>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</si>
  <si>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</si>
  <si>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</si>
  <si>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</si>
  <si>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</si>
  <si>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</si>
  <si>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</si>
  <si>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</si>
  <si>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</si>
  <si>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</si>
  <si>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</si>
  <si>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</si>
  <si>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</si>
  <si>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</si>
  <si>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</si>
  <si>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</si>
  <si>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</si>
  <si>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</si>
  <si>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</si>
  <si>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</si>
  <si>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</si>
  <si>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</si>
  <si>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</si>
  <si>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</si>
  <si>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</si>
  <si>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</si>
  <si>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</si>
  <si>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</si>
  <si>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</si>
  <si>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</si>
  <si>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</si>
  <si>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</si>
  <si>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</si>
  <si>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</si>
  <si>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</si>
  <si>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</si>
  <si>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</si>
  <si>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</si>
  <si>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</si>
  <si>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</si>
  <si>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</si>
  <si>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</si>
  <si>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</si>
  <si>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</si>
  <si>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</si>
  <si>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</si>
  <si>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</si>
  <si>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</si>
  <si>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</si>
  <si>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</si>
  <si>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</si>
  <si>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</si>
  <si>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</si>
  <si>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</si>
  <si>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</si>
  <si>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</si>
  <si>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</si>
  <si>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</si>
  <si>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</si>
  <si>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</si>
  <si>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</si>
  <si>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</si>
  <si>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</si>
  <si>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</si>
  <si>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</si>
  <si>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</si>
  <si>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</si>
  <si>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</si>
  <si>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</si>
  <si>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</si>
  <si>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</si>
  <si>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</si>
  <si>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</si>
  <si>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</si>
  <si>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</si>
  <si>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</si>
  <si>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</si>
  <si>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</si>
  <si>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</si>
  <si>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</si>
  <si>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</si>
  <si>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</si>
  <si>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</si>
  <si>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</si>
  <si>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</si>
  <si>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</si>
  <si>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</si>
  <si>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</si>
  <si>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</si>
  <si>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</si>
  <si>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</si>
  <si>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</si>
  <si>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</si>
  <si>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</si>
  <si>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</si>
  <si>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</si>
  <si>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</si>
  <si>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</si>
  <si>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</si>
  <si>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</si>
  <si>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</si>
  <si>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</si>
  <si>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</si>
  <si>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</si>
  <si>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</si>
  <si>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</si>
  <si>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</si>
  <si>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</si>
  <si>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</si>
  <si>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</si>
  <si>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</si>
  <si>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</si>
  <si>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</si>
  <si>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</si>
  <si>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</si>
  <si>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</si>
  <si>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</si>
  <si>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</si>
  <si>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</si>
  <si>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</si>
  <si>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</si>
  <si>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</si>
  <si>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</si>
  <si>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</si>
  <si>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</si>
  <si>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</si>
  <si>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</si>
  <si>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</si>
  <si>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</si>
  <si>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</si>
  <si>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</si>
  <si>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</si>
  <si>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</si>
  <si>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</si>
  <si>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</si>
  <si>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</si>
  <si>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</si>
  <si>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</si>
  <si>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</si>
  <si>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</si>
  <si>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</si>
  <si>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</si>
  <si>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</si>
  <si>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</si>
  <si>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</si>
  <si>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</si>
  <si>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</si>
  <si>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</si>
  <si>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</si>
  <si>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</si>
  <si>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</si>
  <si>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</si>
  <si>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</si>
  <si>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</si>
  <si>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</si>
  <si>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</si>
  <si>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</si>
  <si>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</si>
  <si>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</si>
  <si>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</si>
  <si>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</si>
  <si>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</si>
  <si>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</si>
  <si>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</si>
  <si>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</si>
  <si>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</si>
  <si>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</si>
  <si>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</si>
  <si>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</si>
  <si>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</si>
  <si>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</si>
  <si>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</si>
  <si>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</si>
  <si>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</si>
  <si>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</si>
  <si>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</si>
  <si>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</si>
  <si>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</si>
  <si>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</si>
  <si>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</si>
  <si>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</si>
  <si>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</si>
  <si>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</si>
  <si>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</si>
  <si>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</si>
  <si>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</si>
  <si>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</si>
  <si>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</si>
  <si>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</si>
  <si>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</si>
  <si>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</si>
  <si>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</si>
  <si>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</si>
  <si>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</si>
  <si>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</si>
  <si>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</si>
  <si>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</si>
  <si>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</si>
  <si>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</si>
  <si>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</si>
  <si>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</si>
  <si>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</si>
  <si>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</si>
  <si>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</si>
  <si>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</si>
  <si>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</si>
  <si>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</si>
  <si>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</si>
  <si>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</si>
  <si>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</si>
  <si>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</si>
  <si>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</si>
  <si>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</si>
  <si>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</si>
  <si>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</si>
  <si>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</si>
  <si>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</si>
  <si>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</si>
  <si>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</si>
  <si>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</si>
  <si>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</si>
  <si>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</si>
  <si>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</si>
  <si>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</si>
  <si>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</si>
  <si>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</si>
  <si>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</si>
  <si>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</si>
  <si>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</si>
  <si>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</si>
  <si>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</si>
  <si>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</si>
  <si>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</si>
  <si>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</si>
  <si>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</si>
  <si>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</si>
  <si>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</si>
  <si>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</si>
  <si>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</si>
  <si>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</si>
  <si>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</si>
  <si>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</si>
  <si>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</si>
  <si>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</si>
  <si>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</si>
  <si>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</si>
  <si>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</si>
  <si>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</si>
  <si>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</si>
  <si>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</si>
  <si>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</si>
  <si>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</si>
  <si>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</si>
  <si>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</si>
  <si>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</si>
  <si>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</si>
  <si>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</si>
  <si>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</si>
  <si>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</si>
  <si>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</si>
  <si>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</si>
  <si>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</si>
  <si>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</si>
  <si>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</si>
  <si>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</si>
  <si>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</si>
  <si>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</si>
  <si>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</si>
  <si>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</si>
  <si>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</si>
  <si>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</si>
  <si>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</si>
  <si>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</si>
  <si>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</si>
  <si>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</si>
  <si>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</si>
  <si>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</si>
  <si>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</si>
  <si>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</si>
  <si>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</si>
  <si>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</si>
  <si>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</si>
  <si>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</si>
  <si>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</si>
  <si>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</si>
  <si>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</si>
  <si>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</si>
  <si>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</si>
  <si>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</si>
  <si>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</si>
  <si>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</si>
  <si>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</si>
  <si>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</si>
  <si>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</si>
  <si>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</si>
  <si>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</si>
  <si>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</si>
  <si>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</si>
  <si>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</si>
  <si>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</si>
  <si>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</si>
  <si>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</si>
  <si>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</si>
  <si>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</si>
  <si>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</si>
  <si>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</si>
  <si>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</si>
  <si>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</si>
  <si>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</si>
  <si>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</si>
  <si>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</si>
  <si>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</si>
  <si>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</si>
  <si>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</si>
  <si>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</si>
  <si>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</si>
  <si>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</si>
  <si>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</si>
  <si>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</si>
  <si>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</si>
  <si>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</si>
  <si>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</si>
  <si>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</si>
  <si>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</si>
  <si>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</si>
  <si>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</si>
  <si>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</si>
  <si>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</si>
  <si>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</si>
  <si>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</si>
  <si>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</si>
  <si>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</si>
  <si>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</si>
  <si>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</si>
  <si>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</si>
  <si>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</si>
  <si>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</si>
  <si>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</si>
  <si>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</si>
  <si>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</si>
  <si>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</si>
  <si>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</si>
  <si>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</si>
  <si>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</si>
  <si>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</si>
  <si>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</si>
  <si>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</si>
  <si>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</si>
  <si>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</si>
  <si>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</si>
  <si>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</si>
  <si>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</si>
  <si>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</si>
  <si>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</si>
  <si>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</si>
  <si>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</si>
  <si>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</si>
  <si>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</si>
  <si>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</si>
  <si>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</si>
  <si>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</si>
  <si>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</si>
  <si>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</si>
  <si>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</si>
  <si>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</si>
  <si>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</si>
  <si>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</si>
  <si>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</si>
  <si>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</si>
  <si>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</si>
  <si>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</si>
  <si>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</si>
  <si>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</si>
  <si>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</si>
  <si>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</si>
  <si>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</si>
  <si>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</si>
  <si>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</si>
  <si>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</si>
  <si>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</si>
  <si>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</si>
  <si>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</si>
  <si>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</si>
  <si>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</si>
  <si>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</si>
  <si>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</si>
  <si>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</si>
  <si>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</si>
  <si>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</si>
  <si>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</si>
  <si>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</si>
  <si>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</si>
  <si>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</si>
  <si>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</si>
  <si>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</si>
  <si>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</si>
  <si>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</si>
  <si>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</si>
  <si>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</si>
  <si>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</si>
  <si>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</si>
  <si>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</si>
  <si>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</si>
  <si>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</si>
  <si>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</si>
  <si>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</si>
  <si>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</si>
  <si>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</si>
  <si>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</si>
  <si>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</si>
  <si>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</si>
  <si>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</si>
  <si>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</si>
  <si>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</si>
  <si>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</si>
  <si>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</si>
  <si>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</si>
  <si>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</si>
  <si>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</si>
  <si>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</si>
  <si>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</si>
  <si>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</si>
  <si>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</si>
  <si>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</si>
  <si>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</si>
  <si>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</si>
  <si>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</si>
  <si>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</si>
  <si>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</si>
  <si>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</si>
  <si>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</si>
  <si>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</si>
  <si>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</si>
  <si>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</si>
  <si>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</si>
  <si>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</si>
  <si>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</si>
  <si>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</si>
  <si>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</si>
  <si>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</si>
  <si>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</si>
  <si>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</si>
  <si>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</si>
  <si>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</si>
  <si>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</si>
  <si>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</si>
  <si>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</si>
  <si>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</si>
  <si>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</si>
  <si>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</si>
  <si>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</si>
  <si>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</si>
  <si>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</si>
  <si>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</si>
  <si>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</si>
  <si>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</si>
  <si>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</si>
  <si>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</si>
  <si>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</si>
  <si>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</si>
  <si>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</si>
  <si>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</si>
  <si>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</si>
  <si>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</si>
  <si>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</si>
  <si>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</si>
  <si>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</si>
  <si>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</si>
  <si>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</si>
  <si>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</si>
  <si>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</si>
  <si>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</si>
  <si>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</si>
  <si>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</si>
  <si>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</si>
  <si>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</si>
  <si>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</si>
  <si>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</si>
  <si>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</si>
  <si>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</si>
  <si>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</si>
  <si>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</si>
  <si>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</si>
  <si>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</si>
  <si>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</si>
  <si>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</si>
  <si>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</si>
  <si>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</si>
  <si>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</si>
  <si>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</si>
  <si>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</si>
  <si>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</si>
  <si>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</si>
  <si>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</si>
  <si>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</si>
  <si>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</si>
  <si>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</si>
  <si>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</si>
  <si>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</si>
  <si>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</si>
  <si>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</si>
  <si>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</si>
  <si>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</si>
  <si>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</si>
  <si>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</si>
  <si>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</si>
  <si>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</si>
  <si>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</si>
  <si>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</si>
  <si>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</si>
  <si>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</si>
  <si>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</si>
  <si>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</si>
  <si>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</si>
  <si>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</si>
  <si>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</si>
  <si>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</si>
  <si>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</si>
  <si>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</si>
  <si>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</si>
  <si>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</si>
  <si>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</si>
  <si>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</si>
  <si>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</si>
  <si>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</si>
  <si>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</si>
  <si>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</si>
  <si>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</si>
  <si>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</si>
  <si>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</si>
  <si>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</si>
  <si>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</si>
  <si>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</si>
  <si>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</si>
  <si>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</si>
  <si>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</si>
  <si>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</si>
  <si>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</si>
  <si>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</si>
  <si>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</si>
  <si>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</si>
  <si>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</si>
  <si>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</si>
  <si>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</si>
  <si>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</si>
  <si>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</si>
  <si>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</si>
  <si>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</si>
  <si>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</si>
  <si>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</si>
  <si>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</si>
  <si>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</si>
  <si>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</si>
  <si>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</si>
  <si>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</si>
  <si>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</si>
  <si>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</si>
  <si>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</si>
  <si>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</si>
  <si>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</si>
  <si>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</si>
  <si>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</si>
  <si>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</si>
  <si>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</si>
  <si>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</si>
  <si>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</si>
  <si>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</si>
  <si>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</si>
  <si>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</si>
  <si>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</si>
  <si>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</si>
  <si>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</si>
  <si>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</si>
  <si>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</si>
  <si>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</si>
  <si>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</si>
  <si>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</si>
  <si>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</si>
  <si>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</si>
  <si>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</si>
  <si>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</si>
  <si>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</si>
  <si>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</si>
  <si>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</si>
  <si>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</si>
  <si>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</si>
  <si>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</si>
  <si>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</si>
  <si>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</si>
  <si>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</si>
  <si>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</si>
  <si>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</si>
  <si>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</si>
  <si>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</si>
  <si>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</si>
  <si>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</si>
  <si>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</si>
  <si>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</si>
  <si>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</si>
  <si>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</si>
  <si>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</si>
  <si>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</si>
  <si>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</si>
  <si>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</si>
  <si>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</si>
  <si>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</si>
  <si>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</si>
  <si>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</si>
  <si>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</si>
  <si>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</si>
  <si>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</si>
  <si>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</si>
  <si>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</si>
  <si>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</si>
  <si>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</si>
  <si>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</si>
  <si>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</si>
  <si>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</si>
  <si>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</si>
  <si>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</si>
  <si>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</si>
  <si>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</si>
  <si>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</si>
  <si>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</si>
  <si>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</si>
  <si>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</si>
  <si>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</si>
  <si>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</si>
  <si>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</si>
  <si>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</si>
  <si>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</si>
  <si>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</si>
  <si>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</si>
  <si>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</si>
  <si>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</si>
  <si>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</si>
  <si>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</si>
  <si>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</si>
  <si>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</si>
  <si>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</si>
  <si>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</si>
  <si>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</si>
  <si>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</si>
  <si>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</si>
  <si>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</si>
  <si>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</si>
  <si>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</si>
  <si>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</si>
  <si>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</si>
  <si>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</si>
  <si>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</si>
  <si>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</si>
  <si>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</si>
  <si>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</si>
  <si>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</si>
  <si>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</si>
  <si>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</si>
  <si>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</si>
  <si>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</si>
  <si>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</si>
  <si>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</si>
  <si>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</si>
  <si>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</si>
  <si>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</si>
  <si>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</si>
  <si>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</si>
  <si>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</si>
  <si>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</si>
  <si>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</si>
  <si>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</si>
  <si>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</si>
  <si>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</si>
  <si>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</si>
  <si>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</si>
  <si>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</si>
  <si>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</si>
  <si>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</si>
  <si>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</si>
  <si>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</si>
  <si>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</si>
  <si>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</si>
  <si>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</si>
  <si>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</si>
  <si>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</si>
  <si>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</si>
  <si>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</si>
  <si>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</si>
  <si>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</si>
  <si>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</si>
  <si>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</si>
  <si>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</si>
  <si>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</si>
  <si>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</si>
  <si>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</si>
  <si>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</si>
  <si>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</si>
  <si>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</si>
  <si>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</si>
  <si>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</si>
  <si>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</si>
  <si>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</si>
  <si>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</si>
  <si>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</si>
  <si>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</si>
  <si>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</si>
  <si>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</si>
  <si>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</si>
  <si>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</si>
  <si>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</si>
  <si>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</si>
  <si>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</si>
  <si>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</si>
  <si>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</si>
  <si>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</si>
  <si>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</si>
  <si>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</si>
  <si>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</si>
  <si>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</si>
  <si>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</si>
  <si>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</si>
  <si>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</si>
  <si>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</si>
  <si>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</si>
  <si>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</si>
  <si>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</si>
  <si>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</si>
  <si>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</si>
  <si>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</si>
  <si>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</si>
  <si>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</si>
  <si>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</si>
  <si>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</si>
  <si>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</si>
  <si>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</si>
  <si>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</si>
  <si>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</si>
  <si>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</si>
  <si>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</si>
  <si>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</si>
  <si>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</si>
  <si>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</si>
  <si>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</si>
  <si>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</si>
  <si>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</si>
  <si>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</si>
  <si>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</si>
  <si>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</si>
  <si>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</si>
  <si>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</si>
  <si>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</si>
  <si>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</si>
  <si>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</si>
  <si>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</si>
  <si>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</si>
  <si>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</si>
  <si>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</si>
  <si>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</si>
  <si>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</si>
  <si>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</si>
  <si>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</si>
  <si>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</si>
  <si>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</si>
  <si>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</si>
  <si>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</si>
  <si>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</si>
  <si>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</si>
  <si>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</si>
  <si>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</si>
  <si>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</si>
  <si>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</si>
  <si>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</si>
  <si>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</si>
  <si>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</si>
  <si>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</si>
  <si>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</si>
  <si>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</si>
  <si>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</si>
  <si>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</si>
  <si>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</si>
  <si>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</si>
  <si>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</si>
  <si>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</si>
  <si>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</si>
  <si>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</si>
  <si>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</si>
  <si>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</si>
  <si>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</si>
  <si>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</si>
  <si>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</si>
  <si>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</si>
  <si>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</si>
  <si>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</si>
  <si>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</si>
  <si>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</si>
  <si>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</si>
  <si>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</si>
  <si>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</si>
  <si>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</si>
  <si>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</si>
  <si>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</si>
  <si>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</si>
  <si>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</si>
  <si>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</si>
  <si>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</si>
  <si>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</si>
  <si>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</si>
  <si>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</si>
  <si>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</si>
  <si>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</si>
  <si>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</si>
  <si>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</si>
  <si>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</si>
  <si>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</si>
  <si>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</si>
  <si>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</si>
  <si>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</si>
  <si>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</si>
  <si>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</si>
  <si>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</si>
  <si>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</si>
  <si>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</si>
  <si>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</si>
  <si>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</si>
  <si>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</si>
  <si>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</si>
  <si>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</si>
  <si>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</si>
  <si>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</si>
  <si>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</si>
  <si>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</si>
  <si>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</si>
  <si>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</si>
  <si>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</si>
  <si>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</si>
  <si>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</si>
  <si>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</si>
  <si>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</si>
  <si>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</si>
  <si>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</si>
  <si>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</si>
  <si>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</si>
  <si>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</si>
  <si>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</si>
  <si>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</si>
  <si>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</si>
  <si>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</si>
  <si>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</si>
  <si>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</si>
  <si>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</si>
  <si>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</si>
  <si>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</si>
  <si>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</si>
  <si>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</si>
  <si>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</si>
  <si>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</si>
  <si>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</si>
  <si>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</si>
  <si>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</si>
  <si>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</si>
  <si>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</si>
  <si>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</si>
  <si>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</si>
  <si>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</si>
  <si>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</si>
  <si>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</si>
  <si>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</si>
  <si>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</si>
  <si>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</si>
  <si>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</si>
  <si>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</si>
  <si>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</si>
  <si>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</si>
  <si>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</si>
  <si>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</si>
  <si>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</si>
  <si>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</si>
  <si>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</si>
  <si>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</si>
  <si>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</si>
  <si>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</si>
  <si>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</si>
  <si>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</si>
  <si>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</si>
  <si>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</si>
  <si>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</si>
  <si>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</si>
  <si>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</si>
  <si>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</si>
  <si>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</si>
  <si>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</si>
  <si>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</si>
  <si>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</si>
  <si>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</si>
  <si>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</si>
  <si>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</si>
  <si>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</si>
  <si>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</si>
  <si>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</si>
  <si>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</si>
  <si>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</si>
  <si>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</si>
  <si>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</si>
  <si>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</si>
  <si>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</si>
  <si>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</si>
  <si>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</si>
  <si>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</si>
  <si>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</si>
  <si>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</si>
  <si>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</si>
  <si>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</si>
  <si>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</si>
  <si>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</si>
  <si>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</si>
  <si>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</si>
  <si>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</si>
  <si>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</si>
  <si>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</si>
  <si>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</si>
  <si>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</si>
  <si>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</si>
  <si>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</si>
  <si>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</si>
  <si>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</si>
  <si>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</si>
  <si>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</si>
  <si>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</si>
  <si>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</si>
  <si>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</si>
  <si>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</si>
  <si>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</si>
  <si>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</si>
  <si>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</si>
  <si>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</si>
  <si>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</si>
  <si>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</si>
  <si>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</si>
  <si>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</si>
  <si>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</si>
  <si>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</si>
  <si>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</si>
  <si>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</si>
  <si>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</si>
  <si>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</si>
  <si>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</si>
  <si>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</si>
  <si>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</si>
  <si>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</si>
  <si>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</si>
  <si>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</si>
  <si>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</si>
  <si>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</si>
  <si>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</si>
  <si>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</si>
  <si>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</si>
  <si>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</si>
  <si>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</si>
  <si>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</si>
  <si>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</si>
  <si>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</si>
  <si>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</si>
  <si>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</si>
  <si>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</si>
  <si>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</si>
  <si>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</si>
  <si>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</si>
  <si>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</si>
  <si>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</si>
  <si>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</si>
  <si>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</si>
  <si>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</si>
  <si>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</si>
  <si>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</si>
  <si>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</si>
  <si>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</si>
  <si>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</si>
  <si>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</si>
  <si>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</si>
  <si>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</si>
  <si>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</si>
  <si>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</si>
  <si>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</si>
  <si>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</si>
  <si>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</si>
  <si>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</si>
  <si>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</si>
  <si>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</si>
  <si>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</si>
  <si>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</si>
  <si>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</si>
  <si>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</si>
  <si>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</si>
  <si>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</si>
  <si>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</si>
  <si>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</si>
  <si>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</si>
  <si>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</si>
  <si>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</si>
  <si>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</si>
  <si>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</si>
  <si>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</si>
  <si>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</si>
  <si>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</si>
  <si>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</si>
  <si>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</si>
  <si>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</si>
  <si>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</si>
  <si>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</si>
  <si>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</si>
  <si>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</si>
  <si>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</si>
  <si>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</si>
  <si>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</si>
  <si>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</si>
  <si>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</si>
  <si>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</si>
  <si>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</si>
  <si>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</si>
  <si>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</si>
  <si>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</si>
  <si>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</si>
  <si>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</si>
  <si>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</si>
  <si>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</si>
  <si>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</si>
  <si>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</si>
  <si>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</si>
  <si>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</si>
  <si>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</si>
  <si>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</si>
  <si>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</si>
  <si>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</si>
  <si>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</si>
  <si>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</si>
  <si>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</si>
  <si>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</si>
  <si>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</si>
  <si>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</si>
  <si>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</si>
  <si>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</si>
  <si>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</si>
  <si>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</si>
  <si>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</si>
  <si>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</si>
  <si>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</si>
  <si>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</si>
  <si>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</si>
  <si>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</si>
  <si>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</si>
  <si>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</si>
  <si>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</si>
  <si>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</si>
  <si>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</si>
  <si>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</si>
  <si>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</si>
  <si>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</si>
  <si>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</si>
  <si>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</si>
  <si>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</si>
  <si>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</si>
  <si>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</si>
  <si>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</si>
  <si>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</si>
  <si>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</si>
  <si>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</si>
  <si>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</si>
  <si>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</si>
  <si>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</si>
  <si>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</si>
  <si>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</si>
  <si>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</si>
  <si>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</si>
  <si>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</si>
  <si>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</si>
  <si>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</si>
  <si>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</si>
  <si>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</si>
  <si>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</si>
  <si>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</si>
  <si>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</si>
  <si>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</si>
  <si>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</si>
  <si>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</si>
  <si>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</si>
  <si>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</si>
  <si>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</si>
  <si>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</si>
  <si>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</si>
  <si>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</si>
  <si>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</si>
  <si>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</si>
  <si>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</si>
  <si>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</si>
  <si>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</si>
  <si>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</si>
  <si>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</si>
  <si>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</si>
  <si>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</si>
  <si>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</si>
  <si>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</si>
  <si>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</si>
  <si>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</si>
  <si>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</si>
  <si>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</si>
  <si>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</si>
  <si>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</si>
  <si>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</si>
  <si>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</si>
  <si>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</si>
  <si>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</si>
  <si>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</si>
  <si>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</si>
  <si>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</si>
  <si>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</si>
  <si>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</si>
  <si>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</si>
  <si>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</si>
  <si>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</si>
  <si>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</si>
  <si>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</si>
  <si>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</si>
  <si>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</si>
  <si>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</si>
  <si>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</si>
  <si>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</si>
  <si>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</si>
  <si>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</si>
  <si>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</si>
  <si>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</si>
  <si>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</si>
  <si>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</si>
  <si>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</si>
  <si>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</si>
  <si>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</si>
  <si>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</si>
  <si>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</si>
  <si>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</si>
  <si>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</si>
  <si>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</si>
  <si>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</si>
  <si>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</si>
  <si>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</si>
  <si>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</si>
  <si>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</si>
  <si>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</si>
  <si>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</si>
  <si>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</si>
  <si>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</si>
  <si>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</si>
  <si>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</si>
  <si>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</si>
  <si>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</si>
  <si>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</si>
  <si>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</si>
  <si>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</si>
  <si>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</si>
  <si>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</si>
  <si>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</si>
  <si>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</si>
  <si>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</si>
  <si>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</si>
  <si>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</si>
  <si>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</si>
  <si>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</si>
  <si>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</si>
  <si>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</si>
  <si>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</si>
  <si>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</si>
  <si>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</si>
  <si>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</si>
  <si>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</si>
  <si>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</si>
  <si>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</si>
  <si>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</si>
  <si>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</si>
  <si>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</si>
  <si>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</si>
  <si>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</si>
  <si>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</si>
  <si>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</si>
  <si>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</si>
  <si>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</si>
  <si>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</si>
  <si>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</si>
  <si>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</si>
  <si>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</si>
  <si>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</si>
  <si>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</si>
  <si>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</si>
  <si>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</si>
  <si>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</si>
  <si>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</si>
  <si>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</si>
  <si>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</si>
  <si>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</si>
  <si>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</si>
  <si>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</si>
  <si>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</si>
  <si>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</si>
  <si>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</si>
  <si>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</si>
  <si>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</si>
  <si>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</si>
  <si>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</si>
  <si>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</si>
  <si>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</si>
  <si>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</si>
  <si>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</si>
  <si>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</si>
  <si>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</si>
  <si>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</si>
  <si>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</si>
  <si>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</si>
  <si>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</si>
  <si>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</si>
  <si>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</si>
  <si>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</si>
  <si>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</si>
  <si>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</si>
  <si>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</si>
  <si>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</si>
  <si>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</si>
  <si>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</si>
  <si>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</si>
  <si>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</si>
  <si>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</si>
  <si>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</si>
  <si>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</si>
  <si>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</si>
  <si>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</si>
  <si>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</si>
  <si>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</si>
  <si>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</si>
  <si>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</si>
  <si>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</si>
  <si>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</si>
  <si>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</si>
  <si>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</si>
  <si>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</si>
  <si>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</si>
  <si>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</si>
  <si>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</si>
  <si>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</si>
  <si>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</si>
  <si>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</si>
  <si>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</si>
  <si>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</si>
  <si>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</si>
  <si>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</si>
  <si>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</si>
  <si>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</si>
  <si>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</si>
  <si>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</si>
  <si>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</si>
  <si>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</si>
  <si>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</si>
  <si>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</si>
  <si>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</si>
  <si>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</si>
  <si>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</si>
  <si>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</si>
  <si>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</si>
  <si>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</si>
  <si>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</si>
  <si>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</si>
  <si>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</si>
  <si>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</si>
  <si>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</si>
  <si>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</si>
  <si>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</si>
  <si>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</si>
  <si>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</si>
  <si>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</si>
  <si>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</si>
  <si>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</si>
  <si>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</si>
  <si>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</si>
  <si>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</si>
  <si>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</si>
  <si>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</si>
  <si>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</si>
  <si>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</si>
  <si>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</si>
  <si>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</si>
  <si>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</si>
  <si>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</si>
  <si>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</si>
  <si>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</si>
  <si>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</si>
  <si>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</si>
  <si>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</si>
  <si>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</si>
  <si>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</si>
  <si>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</si>
  <si>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</si>
  <si>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</si>
  <si>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</si>
  <si>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</si>
  <si>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</si>
  <si>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</si>
  <si>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</si>
  <si>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</si>
  <si>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</si>
  <si>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</si>
  <si>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</si>
  <si>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</si>
  <si>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</si>
  <si>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</si>
  <si>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</si>
  <si>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</si>
  <si>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</si>
  <si>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</si>
  <si>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</si>
  <si>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</si>
  <si>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</si>
  <si>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</si>
  <si>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</si>
  <si>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</si>
  <si>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</si>
  <si>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</si>
  <si>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</si>
  <si>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</si>
  <si>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</si>
  <si>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</si>
  <si>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</si>
  <si>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</si>
  <si>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</si>
  <si>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</si>
  <si>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</si>
  <si>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</si>
  <si>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</si>
  <si>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</si>
  <si>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</si>
  <si>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</si>
  <si>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</si>
  <si>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</si>
  <si>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</si>
  <si>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</si>
  <si>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</si>
  <si>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</si>
  <si>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</si>
  <si>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</si>
  <si>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</si>
  <si>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</si>
  <si>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</si>
  <si>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</si>
  <si>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</si>
  <si>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</si>
  <si>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</si>
  <si>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</si>
  <si>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</si>
  <si>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</si>
  <si>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</si>
  <si>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</si>
  <si>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</si>
  <si>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</si>
  <si>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</si>
  <si>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</si>
  <si>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</si>
  <si>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</si>
  <si>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</si>
  <si>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</si>
  <si>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</si>
  <si>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</si>
  <si>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</si>
  <si>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</si>
  <si>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</si>
  <si>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</si>
  <si>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</si>
  <si>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</si>
  <si>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</si>
  <si>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</si>
  <si>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</si>
  <si>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</si>
  <si>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</si>
  <si>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</si>
  <si>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</si>
  <si>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</si>
  <si>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</si>
  <si>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</si>
  <si>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</si>
  <si>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</si>
  <si>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</si>
  <si>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</si>
  <si>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</si>
  <si>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</si>
  <si>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</si>
  <si>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</si>
  <si>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</si>
  <si>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</si>
  <si>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</si>
  <si>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</si>
  <si>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</si>
  <si>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</si>
  <si>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</si>
  <si>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</si>
  <si>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</si>
  <si>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</si>
  <si>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</si>
  <si>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</si>
  <si>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</si>
  <si>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</si>
  <si>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</si>
  <si>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</si>
  <si>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</si>
  <si>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</si>
  <si>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</si>
  <si>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</si>
  <si>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</si>
  <si>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</si>
  <si>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</si>
  <si>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</si>
  <si>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</si>
  <si>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</si>
  <si>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</si>
  <si>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</si>
  <si>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</si>
  <si>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</si>
  <si>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</si>
  <si>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</si>
  <si>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</si>
  <si>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</si>
  <si>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</si>
  <si>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</si>
  <si>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</si>
  <si>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</si>
  <si>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</si>
  <si>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</si>
  <si>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</si>
  <si>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</si>
  <si>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</si>
  <si>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</si>
  <si>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</si>
  <si>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</si>
  <si>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</si>
  <si>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</si>
  <si>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</si>
  <si>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</si>
  <si>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</si>
  <si>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</si>
  <si>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</si>
  <si>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</si>
  <si>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</si>
  <si>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</si>
  <si>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</si>
  <si>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</si>
  <si>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</si>
  <si>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</si>
  <si>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</si>
  <si>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</si>
  <si>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</si>
  <si>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</si>
  <si>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</si>
  <si>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</si>
  <si>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</si>
  <si>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</si>
  <si>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</si>
  <si>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</si>
  <si>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</si>
  <si>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</si>
  <si>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</si>
  <si>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</si>
  <si>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</si>
  <si>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</si>
  <si>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</si>
  <si>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</si>
  <si>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</si>
  <si>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</si>
  <si>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</si>
  <si>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</si>
  <si>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</si>
  <si>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</si>
  <si>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</si>
  <si>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</si>
  <si>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</si>
  <si>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</si>
  <si>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</si>
  <si>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</si>
  <si>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</si>
  <si>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</si>
  <si>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</si>
  <si>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</si>
  <si>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</si>
  <si>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</si>
  <si>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</si>
  <si>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</si>
  <si>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</si>
  <si>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</si>
  <si>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</si>
  <si>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</si>
  <si>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</si>
  <si>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</si>
  <si>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</si>
  <si>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</si>
  <si>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</si>
  <si>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</si>
  <si>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</si>
  <si>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</si>
  <si>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</si>
  <si>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</si>
  <si>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</si>
  <si>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</si>
  <si>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</si>
  <si>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</si>
  <si>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</si>
  <si>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</si>
  <si>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</si>
  <si>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</si>
  <si>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</si>
  <si>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</si>
  <si>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</si>
  <si>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</si>
  <si>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</si>
  <si>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</si>
  <si>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</si>
  <si>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</si>
  <si>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</si>
  <si>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</si>
  <si>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</si>
  <si>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</si>
  <si>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</si>
  <si>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</si>
  <si>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</si>
  <si>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</si>
  <si>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</si>
  <si>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</si>
  <si>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</si>
  <si>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</si>
  <si>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</si>
  <si>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</si>
  <si>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</si>
  <si>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</si>
  <si>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</si>
  <si>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</si>
  <si>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</si>
  <si>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</si>
  <si>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</si>
  <si>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</si>
  <si>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</si>
  <si>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</si>
  <si>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</si>
  <si>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</si>
  <si>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</si>
  <si>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</si>
  <si>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</si>
  <si>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</si>
  <si>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</si>
  <si>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</si>
  <si>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</si>
  <si>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</si>
  <si>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</si>
  <si>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</si>
  <si>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</si>
  <si>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</si>
  <si>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</si>
  <si>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</si>
  <si>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</si>
  <si>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</si>
  <si>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</si>
  <si>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</si>
  <si>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</si>
  <si>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</si>
  <si>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</si>
  <si>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</si>
  <si>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</si>
  <si>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</si>
  <si>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</si>
  <si>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</si>
  <si>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</si>
  <si>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</si>
  <si>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</si>
  <si>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</si>
  <si>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</si>
  <si>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</si>
  <si>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</si>
  <si>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</si>
  <si>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</si>
  <si>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</si>
  <si>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</si>
  <si>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</si>
  <si>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</si>
  <si>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</si>
  <si>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</si>
  <si>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</si>
  <si>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</si>
  <si>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</si>
  <si>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</si>
  <si>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</si>
  <si>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</si>
  <si>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</si>
  <si>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</si>
  <si>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</si>
  <si>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</si>
  <si>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</si>
  <si>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</si>
  <si>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</si>
  <si>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</si>
  <si>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</si>
  <si>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</si>
  <si>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</si>
  <si>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</si>
  <si>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</si>
  <si>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</si>
  <si>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</si>
  <si>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</si>
  <si>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</si>
  <si>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</si>
  <si>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</si>
  <si>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</si>
  <si>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</si>
  <si>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</si>
  <si>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</si>
  <si>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</si>
  <si>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</si>
  <si>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</si>
  <si>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</si>
  <si>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</si>
  <si>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</si>
  <si>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</si>
  <si>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</si>
  <si>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</si>
  <si>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</si>
  <si>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</si>
  <si>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</si>
  <si>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</si>
  <si>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</si>
  <si>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</si>
  <si>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</si>
  <si>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</si>
  <si>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</si>
  <si>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</si>
  <si>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</si>
  <si>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</si>
  <si>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</si>
  <si>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</si>
  <si>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</si>
  <si>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</si>
  <si>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</si>
  <si>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</si>
  <si>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</si>
  <si>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</si>
  <si>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</si>
  <si>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</si>
  <si>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</si>
  <si>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</si>
  <si>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</si>
  <si>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</si>
  <si>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</si>
  <si>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</si>
  <si>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</si>
  <si>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</si>
  <si>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</si>
  <si>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</si>
  <si>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</si>
  <si>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</si>
  <si>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</si>
  <si>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</si>
  <si>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</si>
  <si>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</si>
  <si>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</si>
  <si>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</si>
  <si>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</si>
  <si>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</si>
  <si>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</si>
  <si>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</si>
  <si>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</si>
  <si>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</si>
  <si>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</si>
  <si>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</si>
  <si>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</si>
  <si>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</si>
  <si>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</si>
  <si>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</si>
  <si>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</si>
  <si>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</si>
  <si>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</si>
  <si>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</si>
  <si>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</si>
  <si>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</si>
  <si>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</si>
  <si>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</si>
  <si>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</si>
  <si>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</si>
  <si>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</si>
  <si>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</si>
  <si>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</si>
  <si>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</si>
  <si>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</si>
  <si>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</si>
  <si>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</si>
  <si>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</si>
  <si>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</si>
  <si>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</si>
  <si>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</si>
  <si>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</si>
  <si>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</si>
  <si>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</si>
  <si>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</si>
  <si>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</si>
  <si>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</si>
  <si>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</si>
  <si>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</si>
  <si>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</si>
  <si>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</si>
  <si>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</si>
  <si>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</si>
  <si>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</si>
  <si>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</si>
  <si>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</si>
  <si>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</si>
  <si>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</si>
  <si>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</si>
  <si>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</si>
  <si>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</si>
  <si>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</si>
  <si>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</si>
  <si>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</si>
  <si>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</si>
  <si>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</si>
  <si>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</si>
  <si>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</si>
  <si>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</si>
  <si>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</si>
  <si>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</si>
  <si>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</si>
  <si>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</si>
  <si>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</si>
  <si>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</si>
  <si>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</si>
  <si>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</si>
  <si>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</si>
  <si>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</si>
  <si>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</si>
  <si>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</si>
  <si>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</si>
  <si>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</si>
  <si>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</si>
  <si>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</si>
  <si>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</si>
  <si>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</si>
  <si>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</si>
  <si>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</si>
  <si>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</si>
  <si>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</si>
  <si>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</si>
  <si>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</si>
  <si>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</si>
  <si>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</si>
  <si>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</si>
  <si>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</si>
  <si>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</si>
  <si>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</si>
  <si>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</si>
  <si>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</si>
  <si>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</si>
  <si>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</si>
  <si>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</si>
  <si>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</si>
  <si>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</si>
  <si>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</si>
  <si>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</si>
  <si>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</si>
  <si>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</si>
  <si>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</si>
  <si>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</si>
  <si>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</si>
  <si>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</si>
  <si>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</si>
  <si>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</si>
  <si>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</si>
  <si>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</si>
  <si>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</si>
  <si>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</si>
  <si>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</si>
  <si>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</si>
  <si>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</si>
  <si>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</si>
  <si>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</si>
  <si>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</si>
  <si>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</si>
  <si>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</si>
  <si>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</si>
  <si>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</si>
  <si>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</si>
  <si>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</si>
  <si>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</si>
  <si>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</si>
  <si>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</si>
  <si>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</si>
  <si>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</si>
  <si>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</si>
  <si>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</si>
  <si>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</si>
  <si>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</si>
  <si>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</si>
  <si>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</si>
  <si>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</si>
  <si>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</si>
  <si>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</si>
  <si>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</si>
  <si>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</si>
  <si>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</si>
  <si>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</si>
  <si>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</si>
  <si>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</si>
  <si>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</si>
  <si>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</si>
  <si>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</si>
  <si>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</si>
  <si>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</si>
  <si>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</si>
  <si>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</si>
  <si>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</si>
  <si>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</si>
  <si>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</si>
  <si>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</si>
  <si>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</si>
  <si>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</si>
  <si>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</si>
  <si>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</si>
  <si>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</si>
  <si>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</si>
  <si>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</si>
  <si>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</si>
  <si>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</si>
  <si>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</si>
  <si>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</si>
  <si>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</si>
  <si>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</si>
  <si>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</si>
  <si>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</si>
  <si>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</si>
  <si>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</si>
  <si>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</si>
  <si>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</si>
  <si>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</si>
  <si>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</si>
  <si>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</si>
  <si>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</si>
  <si>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</si>
  <si>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</si>
  <si>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</si>
  <si>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</si>
  <si>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</si>
  <si>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</si>
  <si>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</si>
  <si>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</si>
  <si>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</si>
  <si>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</si>
  <si>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</si>
  <si>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</si>
  <si>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</si>
  <si>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</si>
  <si>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</si>
  <si>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</si>
  <si>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</si>
  <si>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</si>
  <si>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</si>
  <si>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</si>
  <si>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</si>
  <si>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</si>
  <si>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</si>
  <si>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</si>
  <si>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</si>
  <si>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</si>
  <si>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</si>
  <si>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</si>
  <si>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</si>
  <si>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</si>
  <si>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</si>
  <si>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</si>
  <si>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</si>
  <si>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</si>
  <si>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</si>
  <si>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</si>
  <si>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</si>
  <si>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</si>
  <si>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</si>
  <si>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</si>
  <si>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</si>
  <si>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</si>
  <si>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</si>
  <si>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</si>
  <si>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</si>
  <si>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</si>
  <si>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</si>
  <si>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</si>
  <si>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</si>
  <si>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</si>
  <si>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</si>
  <si>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</si>
  <si>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</si>
  <si>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</si>
  <si>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</si>
  <si>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</si>
  <si>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</si>
  <si>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</si>
  <si>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</si>
  <si>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</si>
  <si>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</si>
  <si>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</si>
  <si>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</si>
  <si>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</si>
  <si>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</si>
  <si>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</si>
  <si>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</si>
  <si>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</si>
  <si>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</si>
  <si>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</si>
  <si>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</si>
  <si>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</si>
  <si>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</si>
  <si>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</si>
  <si>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</si>
  <si>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</si>
  <si>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</si>
  <si>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</si>
  <si>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</si>
  <si>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</si>
  <si>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</si>
  <si>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</si>
  <si>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</si>
  <si>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</si>
  <si>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</si>
  <si>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</si>
  <si>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</si>
  <si>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</si>
  <si>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</si>
  <si>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</si>
  <si>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</si>
  <si>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</si>
  <si>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</si>
  <si>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</si>
  <si>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</si>
  <si>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</si>
  <si>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</si>
  <si>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</si>
  <si>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</si>
  <si>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</si>
  <si>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</si>
  <si>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</si>
  <si>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</si>
  <si>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</si>
  <si>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</si>
  <si>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</si>
  <si>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</si>
  <si>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</si>
  <si>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</si>
  <si>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</si>
  <si>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</si>
  <si>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</si>
  <si>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</si>
  <si>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</si>
  <si>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</si>
  <si>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</si>
  <si>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</si>
  <si>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</si>
  <si>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</si>
  <si>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</si>
  <si>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</si>
  <si>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</si>
  <si>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</si>
  <si>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</si>
  <si>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</si>
  <si>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</si>
  <si>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</si>
  <si>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</si>
  <si>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</si>
  <si>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</si>
  <si>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</si>
  <si>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</si>
  <si>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</si>
  <si>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</si>
  <si>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</si>
  <si>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</si>
  <si>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</si>
  <si>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</si>
  <si>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</si>
  <si>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</si>
  <si>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</si>
  <si>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</si>
  <si>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</si>
  <si>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</si>
  <si>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</si>
  <si>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</si>
  <si>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</si>
  <si>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</si>
  <si>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</si>
  <si>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</si>
  <si>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</si>
  <si>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</si>
  <si>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</si>
  <si>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</si>
  <si>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</si>
  <si>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</si>
  <si>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</si>
  <si>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</si>
  <si>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</si>
  <si>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</si>
  <si>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</si>
  <si>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</si>
  <si>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</si>
  <si>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</si>
  <si>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</si>
  <si>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</si>
  <si>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</si>
  <si>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</si>
  <si>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</si>
  <si>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</si>
  <si>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</si>
  <si>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</si>
  <si>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</si>
  <si>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</si>
  <si>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</si>
  <si>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</si>
  <si>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</si>
  <si>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</si>
  <si>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</si>
  <si>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</si>
  <si>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</si>
  <si>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</si>
  <si>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</si>
  <si>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</si>
  <si>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</si>
  <si>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</si>
  <si>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</si>
  <si>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</si>
  <si>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</si>
  <si>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</si>
  <si>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</si>
  <si>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</si>
  <si>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</si>
  <si>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</si>
  <si>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</si>
  <si>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</si>
  <si>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</si>
  <si>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</si>
  <si>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</si>
  <si>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</si>
  <si>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</si>
  <si>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</si>
  <si>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</si>
  <si>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</si>
  <si>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</si>
  <si>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</si>
  <si>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</si>
  <si>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</si>
  <si>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</si>
  <si>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</si>
  <si>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</si>
  <si>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</si>
  <si>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</si>
  <si>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</si>
  <si>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</si>
  <si>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</si>
  <si>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</si>
  <si>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</si>
  <si>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</si>
  <si>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</si>
  <si>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</si>
  <si>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</si>
  <si>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</si>
  <si>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</si>
  <si>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</si>
  <si>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</si>
  <si>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</si>
  <si>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</si>
  <si>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</si>
  <si>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</si>
  <si>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</si>
  <si>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</si>
  <si>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</si>
  <si>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</si>
  <si>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</si>
  <si>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</si>
  <si>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</si>
  <si>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</si>
  <si>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</si>
  <si>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</si>
  <si>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</si>
  <si>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</si>
  <si>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</si>
  <si>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</si>
  <si>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</si>
  <si>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</si>
  <si>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</si>
  <si>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</si>
  <si>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</si>
  <si>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</si>
  <si>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</si>
  <si>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</si>
  <si>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</si>
  <si>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</si>
  <si>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</si>
  <si>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</si>
  <si>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</si>
  <si>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</si>
  <si>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</si>
  <si>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</si>
  <si>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</si>
  <si>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</si>
  <si>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</si>
  <si>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</si>
  <si>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</si>
  <si>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</si>
  <si>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</si>
  <si>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</si>
  <si>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</si>
  <si>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</si>
  <si>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</si>
  <si>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</si>
  <si>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</si>
  <si>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</si>
  <si>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</si>
  <si>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</si>
  <si>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</si>
  <si>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</si>
  <si>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</si>
  <si>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</si>
  <si>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</si>
  <si>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</si>
  <si>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</si>
  <si>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</si>
  <si>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</si>
  <si>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</si>
  <si>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</si>
  <si>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</si>
  <si>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</si>
  <si>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</si>
  <si>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</si>
  <si>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</si>
  <si>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</si>
  <si>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</si>
  <si>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</si>
  <si>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</si>
  <si>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</si>
  <si>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</si>
  <si>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</si>
  <si>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</si>
  <si>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</si>
  <si>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</si>
  <si>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</si>
  <si>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</si>
  <si>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</si>
  <si>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</si>
  <si>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</si>
  <si>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</si>
  <si>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</si>
  <si>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</si>
  <si>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</si>
  <si>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</si>
  <si>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</si>
  <si>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</si>
  <si>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</si>
  <si>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</si>
  <si>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</si>
  <si>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</si>
  <si>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</si>
  <si>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</si>
  <si>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</si>
  <si>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</si>
  <si>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</si>
  <si>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</si>
  <si>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</si>
  <si>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</si>
  <si>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</si>
  <si>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</si>
  <si>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</si>
  <si>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</si>
  <si>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</si>
  <si>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</si>
  <si>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</si>
  <si>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</si>
  <si>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</si>
  <si>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</si>
  <si>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</si>
  <si>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</si>
  <si>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</si>
  <si>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</si>
  <si>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</si>
  <si>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</si>
  <si>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</si>
  <si>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</si>
  <si>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</si>
  <si>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</si>
  <si>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</si>
  <si>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</si>
  <si>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</si>
  <si>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</si>
  <si>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</si>
  <si>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</si>
  <si>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</si>
  <si>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</si>
  <si>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</si>
  <si>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</si>
  <si>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</si>
  <si>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</si>
  <si>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</si>
  <si>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</si>
  <si>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</si>
  <si>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</si>
  <si>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</si>
  <si>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</si>
  <si>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</si>
  <si>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</si>
  <si>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</si>
  <si>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</si>
  <si>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</si>
  <si>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</si>
  <si>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</si>
  <si>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</si>
  <si>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</si>
  <si>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</si>
  <si>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</si>
  <si>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</si>
  <si>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</si>
  <si>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</si>
  <si>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</si>
  <si>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</si>
  <si>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</si>
  <si>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</si>
  <si>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</si>
  <si>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</si>
  <si>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</si>
  <si>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</si>
  <si>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</si>
  <si>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</si>
  <si>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</si>
  <si>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</si>
  <si>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</si>
  <si>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</si>
  <si>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</si>
  <si>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</si>
  <si>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</si>
  <si>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</si>
  <si>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</si>
  <si>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</si>
  <si>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</si>
  <si>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</si>
  <si>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</si>
  <si>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</si>
  <si>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</si>
  <si>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</si>
  <si>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</si>
  <si>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</si>
  <si>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</si>
  <si>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</si>
  <si>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</si>
  <si>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</si>
  <si>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</si>
  <si>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</si>
  <si>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</si>
  <si>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</si>
  <si>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</si>
  <si>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</si>
  <si>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</si>
  <si>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</si>
  <si>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</si>
  <si>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</si>
  <si>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</si>
  <si>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</si>
  <si>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</si>
  <si>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</si>
  <si>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</si>
  <si>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</si>
  <si>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</si>
  <si>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</si>
  <si>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</si>
  <si>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</si>
  <si>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</si>
  <si>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</si>
  <si>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</si>
  <si>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</si>
  <si>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</si>
  <si>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</si>
  <si>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</si>
  <si>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</si>
  <si>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</si>
  <si>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</si>
  <si>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</si>
  <si>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</si>
  <si>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</si>
  <si>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</si>
  <si>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</si>
  <si>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</si>
  <si>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</si>
  <si>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</si>
  <si>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</si>
  <si>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</si>
  <si>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</si>
  <si>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</si>
  <si>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</si>
  <si>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</si>
  <si>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</si>
  <si>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</si>
  <si>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</si>
  <si>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</si>
  <si>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</si>
  <si>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</si>
  <si>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</si>
  <si>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</si>
  <si>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</si>
  <si>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</si>
  <si>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</si>
  <si>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</si>
  <si>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</si>
  <si>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</si>
  <si>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</si>
  <si>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</si>
  <si>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</si>
  <si>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</si>
  <si>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</si>
  <si>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</si>
  <si>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</si>
  <si>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</si>
  <si>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</si>
  <si>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</si>
  <si>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</si>
  <si>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</si>
  <si>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</si>
  <si>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</si>
  <si>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</si>
  <si>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</si>
  <si>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</si>
  <si>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</si>
  <si>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</si>
  <si>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</si>
  <si>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</si>
  <si>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</si>
  <si>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</si>
  <si>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</si>
  <si>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</si>
  <si>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</si>
  <si>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</si>
  <si>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</si>
  <si>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</si>
  <si>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</si>
  <si>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</si>
  <si>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</si>
  <si>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</si>
  <si>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</si>
  <si>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</si>
  <si>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</si>
  <si>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</si>
  <si>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</si>
  <si>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</si>
  <si>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</si>
  <si>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</si>
  <si>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</si>
  <si>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</si>
  <si>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</si>
  <si>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</si>
  <si>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</si>
  <si>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</si>
  <si>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</si>
  <si>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</si>
  <si>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</si>
  <si>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</si>
  <si>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</si>
  <si>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</si>
  <si>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</si>
  <si>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</si>
  <si>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</si>
  <si>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</si>
  <si>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</si>
  <si>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</si>
  <si>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</si>
  <si>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</si>
  <si>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</si>
  <si>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</si>
  <si>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</si>
  <si>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</si>
  <si>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</si>
  <si>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</si>
  <si>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</si>
  <si>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</si>
  <si>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</si>
  <si>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</si>
  <si>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</si>
  <si>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</si>
  <si>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</si>
  <si>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</si>
  <si>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</si>
  <si>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</si>
  <si>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</si>
  <si>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</si>
  <si>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</si>
  <si>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</si>
  <si>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</si>
  <si>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</si>
  <si>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</si>
  <si>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</si>
  <si>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</si>
  <si>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</si>
  <si>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</si>
  <si>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</si>
  <si>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</si>
  <si>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</si>
  <si>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</si>
  <si>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</si>
  <si>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</si>
  <si>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</si>
  <si>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</si>
  <si>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</si>
  <si>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</si>
  <si>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</si>
  <si>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</si>
  <si>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</si>
  <si>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</si>
  <si>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</si>
  <si>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</si>
  <si>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</si>
  <si>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</si>
  <si>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</si>
  <si>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</si>
  <si>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</si>
  <si>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</si>
  <si>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</si>
  <si>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</si>
  <si>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</si>
  <si>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</si>
  <si>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</si>
  <si>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</si>
  <si>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</si>
  <si>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</si>
  <si>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</si>
  <si>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</si>
  <si>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</si>
  <si>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</si>
  <si>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</si>
  <si>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</si>
  <si>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</si>
  <si>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</si>
  <si>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</si>
  <si>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</si>
  <si>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</si>
  <si>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</si>
  <si>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</si>
  <si>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</si>
  <si>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</si>
  <si>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</si>
  <si>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</si>
  <si>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</si>
  <si>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</si>
  <si>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</si>
  <si>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</si>
  <si>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</si>
  <si>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</si>
  <si>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</si>
  <si>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</si>
  <si>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</si>
  <si>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</si>
  <si>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</si>
  <si>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</si>
  <si>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</si>
  <si>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</si>
  <si>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</si>
  <si>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</si>
  <si>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</si>
  <si>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</si>
  <si>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</si>
  <si>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</si>
  <si>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</si>
  <si>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</si>
  <si>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</si>
  <si>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</si>
  <si>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</si>
  <si>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</si>
  <si>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</si>
  <si>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</si>
  <si>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</si>
  <si>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</si>
  <si>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</si>
  <si>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</si>
  <si>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</si>
  <si>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</si>
  <si>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</si>
  <si>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</si>
  <si>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</si>
  <si>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</si>
  <si>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</si>
  <si>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</si>
  <si>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</si>
  <si>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</si>
  <si>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</si>
  <si>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</si>
  <si>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</si>
  <si>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</si>
  <si>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</si>
  <si>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</si>
  <si>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</si>
  <si>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</si>
  <si>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</si>
  <si>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</si>
  <si>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</si>
  <si>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</si>
  <si>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</si>
  <si>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</si>
  <si>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</si>
  <si>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</si>
  <si>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</si>
  <si>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</si>
  <si>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</si>
  <si>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</si>
  <si>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</si>
  <si>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</si>
  <si>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</si>
  <si>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</si>
  <si>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</si>
  <si>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</si>
  <si>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</si>
  <si>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</si>
  <si>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</si>
  <si>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</si>
  <si>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</si>
  <si>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</si>
  <si>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</si>
  <si>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</si>
  <si>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</si>
  <si>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</si>
  <si>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</si>
  <si>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</si>
  <si>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</si>
  <si>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</si>
  <si>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</si>
  <si>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</si>
  <si>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</si>
  <si>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</si>
  <si>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</si>
  <si>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</si>
  <si>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</si>
  <si>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</si>
  <si>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</si>
  <si>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</si>
  <si>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</si>
  <si>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</si>
  <si>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</si>
  <si>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</si>
  <si>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</si>
  <si>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</si>
  <si>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</si>
  <si>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</si>
  <si>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</si>
  <si>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</si>
  <si>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</si>
  <si>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</si>
  <si>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</si>
  <si>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</si>
  <si>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</si>
  <si>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</si>
  <si>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</si>
  <si>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</si>
  <si>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</si>
  <si>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</si>
  <si>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</si>
  <si>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</si>
  <si>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</si>
  <si>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</si>
  <si>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</si>
  <si>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</si>
  <si>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</si>
  <si>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</si>
  <si>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</si>
  <si>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</si>
  <si>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</si>
  <si>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</si>
  <si>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</si>
  <si>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</si>
  <si>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</si>
  <si>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</si>
  <si>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</si>
  <si>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</si>
  <si>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</si>
  <si>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</si>
  <si>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</si>
  <si>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</si>
  <si>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</si>
  <si>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</si>
  <si>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</si>
  <si>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</si>
  <si>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</si>
  <si>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</si>
  <si>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</si>
  <si>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</si>
  <si>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</si>
  <si>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</si>
  <si>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</si>
  <si>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</si>
  <si>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</si>
  <si>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</si>
  <si>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</si>
  <si>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</si>
  <si>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</si>
  <si>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</si>
  <si>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</si>
  <si>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</si>
  <si>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</si>
  <si>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</si>
  <si>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</si>
  <si>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</si>
  <si>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</si>
  <si>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</si>
  <si>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</si>
  <si>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</si>
  <si>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</si>
  <si>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</si>
  <si>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</si>
  <si>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</si>
  <si>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</si>
  <si>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</si>
  <si>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</si>
  <si>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</si>
  <si>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</si>
  <si>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</si>
  <si>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</si>
  <si>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</si>
  <si>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</si>
  <si>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</si>
  <si>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</si>
  <si>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</si>
  <si>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</si>
  <si>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</si>
  <si>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</si>
  <si>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</si>
  <si>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</si>
  <si>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</si>
  <si>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</si>
  <si>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</si>
  <si>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</si>
  <si>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</si>
  <si>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</si>
  <si>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</si>
  <si>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</si>
  <si>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</si>
  <si>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</si>
  <si>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</si>
  <si>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</si>
  <si>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</si>
  <si>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</si>
  <si>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</si>
  <si>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</si>
  <si>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</si>
  <si>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</si>
  <si>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</si>
  <si>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</si>
  <si>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</si>
  <si>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</si>
  <si>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</si>
  <si>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</si>
  <si>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</si>
  <si>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</si>
  <si>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</si>
  <si>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</si>
  <si>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</si>
  <si>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</si>
  <si>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</si>
  <si>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</si>
  <si>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</si>
  <si>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</si>
  <si>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</si>
  <si>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</si>
  <si>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</si>
  <si>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</si>
  <si>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</si>
  <si>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</si>
  <si>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</si>
  <si>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</si>
  <si>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</si>
  <si>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</si>
  <si>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</si>
  <si>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</si>
  <si>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</si>
  <si>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</si>
  <si>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</si>
  <si>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</si>
  <si>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</si>
  <si>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</si>
  <si>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</si>
  <si>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</si>
  <si>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</si>
  <si>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</si>
  <si>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</si>
  <si>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</si>
  <si>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</si>
  <si>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</si>
  <si>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</si>
  <si>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</si>
  <si>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</si>
  <si>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</si>
  <si>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</si>
  <si>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</si>
  <si>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</si>
  <si>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</si>
  <si>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</si>
  <si>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</si>
  <si>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</si>
  <si>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</si>
  <si>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</si>
  <si>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</si>
  <si>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</si>
  <si>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</si>
  <si>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</si>
  <si>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</si>
  <si>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</si>
  <si>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</si>
  <si>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</si>
  <si>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</si>
  <si>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</si>
  <si>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</si>
  <si>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</si>
  <si>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</si>
  <si>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</si>
  <si>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</si>
  <si>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</si>
  <si>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</si>
  <si>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</si>
  <si>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</si>
  <si>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</si>
  <si>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</si>
  <si>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</si>
  <si>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</si>
  <si>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</si>
  <si>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</si>
  <si>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</si>
  <si>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</si>
  <si>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</si>
  <si>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</si>
  <si>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</si>
  <si>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</si>
  <si>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</si>
  <si>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</si>
  <si>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</si>
  <si>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</si>
  <si>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</si>
  <si>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</si>
  <si>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</si>
  <si>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</si>
  <si>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</si>
  <si>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</si>
  <si>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</si>
  <si>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</si>
  <si>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</si>
  <si>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</si>
  <si>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</si>
  <si>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</si>
  <si>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</si>
  <si>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</si>
  <si>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</si>
  <si>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</si>
  <si>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</si>
  <si>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</si>
  <si>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</si>
  <si>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</si>
  <si>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</si>
  <si>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</si>
  <si>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</si>
  <si>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</si>
  <si>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</si>
  <si>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</si>
  <si>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</si>
  <si>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</si>
  <si>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</si>
  <si>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</si>
  <si>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</si>
  <si>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</si>
  <si>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</si>
  <si>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</si>
  <si>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</si>
  <si>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</si>
  <si>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</si>
  <si>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</si>
  <si>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</si>
  <si>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</si>
  <si>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</si>
  <si>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</si>
  <si>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</si>
  <si>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</si>
  <si>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</si>
  <si>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</si>
  <si>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</si>
  <si>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</si>
  <si>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</si>
  <si>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</si>
  <si>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</si>
  <si>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</si>
  <si>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</si>
  <si>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</si>
  <si>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</si>
  <si>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</si>
  <si>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</si>
  <si>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</si>
  <si>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</si>
  <si>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</si>
  <si>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</si>
  <si>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</si>
  <si>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</si>
  <si>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</si>
  <si>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</si>
  <si>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</si>
  <si>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</si>
  <si>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</si>
  <si>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</si>
  <si>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</si>
  <si>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</si>
  <si>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</si>
  <si>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</si>
  <si>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</si>
  <si>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</si>
  <si>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</si>
  <si>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</si>
  <si>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</si>
  <si>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</si>
  <si>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</si>
  <si>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</si>
  <si>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</si>
  <si>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</si>
  <si>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</si>
  <si>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</si>
  <si>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</si>
  <si>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</si>
  <si>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</si>
  <si>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</si>
  <si>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</si>
  <si>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</si>
  <si>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</si>
  <si>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</si>
  <si>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</si>
  <si>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</si>
  <si>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</si>
  <si>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</si>
  <si>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</si>
  <si>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</si>
  <si>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</si>
  <si>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</si>
  <si>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</si>
  <si>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</si>
  <si>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</si>
  <si>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</si>
  <si>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</si>
  <si>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</si>
  <si>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</si>
  <si>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</si>
  <si>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</si>
  <si>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</si>
  <si>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</si>
  <si>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</si>
  <si>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</si>
  <si>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</si>
  <si>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</si>
  <si>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</si>
  <si>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</si>
  <si>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</si>
  <si>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</si>
  <si>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</si>
  <si>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</si>
  <si>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</si>
  <si>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</si>
  <si>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</si>
  <si>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</si>
  <si>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</si>
  <si>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</si>
  <si>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</si>
  <si>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</si>
  <si>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</si>
  <si>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</si>
  <si>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</si>
  <si>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</si>
  <si>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</si>
  <si>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</si>
  <si>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</si>
  <si>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</si>
  <si>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</si>
  <si>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</si>
  <si>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</si>
  <si>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</si>
  <si>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</si>
  <si>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</si>
  <si>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</si>
  <si>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</si>
  <si>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</si>
  <si>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</si>
  <si>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</si>
  <si>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</si>
  <si>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</si>
  <si>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</si>
  <si>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</si>
  <si>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</si>
  <si>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</si>
  <si>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</si>
  <si>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</si>
  <si>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</si>
  <si>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</si>
  <si>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</si>
  <si>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</si>
  <si>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</si>
  <si>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</si>
  <si>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</si>
  <si>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</si>
  <si>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</si>
  <si>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</si>
  <si>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</si>
  <si>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</si>
  <si>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</si>
  <si>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</si>
  <si>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</si>
  <si>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</si>
  <si>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</si>
  <si>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</si>
  <si>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</si>
  <si>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</si>
  <si>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</si>
  <si>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</si>
  <si>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</si>
  <si>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</si>
  <si>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</si>
  <si>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</si>
  <si>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</si>
  <si>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</si>
  <si>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</si>
  <si>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</si>
  <si>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</si>
  <si>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</si>
  <si>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</si>
  <si>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</si>
  <si>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</si>
  <si>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</si>
  <si>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</si>
  <si>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</si>
  <si>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</si>
  <si>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</si>
  <si>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</si>
  <si>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</si>
  <si>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</si>
  <si>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</si>
  <si>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</si>
  <si>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</si>
  <si>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</si>
  <si>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</si>
  <si>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</si>
  <si>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</si>
  <si>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</si>
  <si>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</si>
  <si>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</si>
  <si>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</si>
  <si>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</si>
  <si>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</si>
  <si>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</si>
  <si>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</si>
  <si>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</si>
  <si>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</si>
  <si>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</si>
  <si>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</si>
  <si>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</si>
  <si>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</si>
  <si>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</si>
  <si>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</si>
  <si>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</si>
  <si>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</si>
  <si>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</si>
  <si>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</si>
  <si>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</si>
  <si>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</si>
  <si>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</si>
  <si>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</si>
  <si>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</si>
  <si>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</si>
  <si>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</si>
  <si>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</si>
  <si>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</si>
  <si>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</si>
  <si>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</si>
  <si>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</si>
  <si>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</si>
  <si>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</si>
  <si>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</si>
  <si>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</si>
  <si>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</si>
  <si>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</si>
  <si>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</si>
  <si>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</si>
  <si>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</si>
  <si>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</si>
  <si>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</si>
  <si>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</si>
  <si>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</si>
  <si>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</si>
  <si>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</si>
  <si>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</si>
  <si>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</si>
  <si>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</si>
  <si>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</si>
  <si>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</si>
  <si>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</si>
  <si>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</si>
  <si>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</si>
  <si>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</si>
  <si>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</si>
  <si>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</si>
  <si>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</si>
  <si>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</si>
  <si>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</si>
  <si>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</si>
  <si>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</si>
  <si>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</si>
  <si>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</si>
  <si>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</si>
  <si>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</si>
  <si>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</si>
  <si>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</si>
  <si>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</si>
  <si>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</si>
  <si>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</si>
  <si>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</si>
  <si>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</si>
  <si>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</si>
  <si>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</si>
  <si>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</si>
  <si>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</si>
  <si>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</si>
  <si>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</si>
  <si>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</si>
  <si>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</si>
  <si>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</si>
  <si>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</si>
  <si>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</si>
  <si>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</si>
  <si>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</si>
  <si>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</si>
  <si>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</si>
  <si>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</si>
  <si>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</si>
  <si>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</si>
  <si>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</si>
  <si>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</si>
  <si>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</si>
  <si>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</si>
  <si>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</si>
  <si>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</si>
  <si>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</si>
  <si>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</si>
  <si>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</si>
  <si>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</si>
  <si>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</si>
  <si>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</si>
  <si>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</si>
  <si>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</si>
  <si>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</si>
  <si>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</si>
  <si>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</si>
  <si>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</si>
  <si>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</si>
  <si>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</si>
  <si>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</si>
  <si>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</si>
  <si>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</si>
  <si>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</si>
  <si>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</si>
  <si>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</si>
  <si>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</si>
  <si>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</si>
  <si>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</si>
  <si>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</si>
  <si>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</si>
  <si>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</si>
  <si>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</si>
  <si>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</si>
  <si>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</si>
  <si>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</si>
  <si>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</si>
  <si>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</si>
  <si>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</si>
  <si>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</si>
  <si>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</si>
  <si>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</si>
  <si>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</si>
  <si>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</si>
  <si>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</si>
  <si>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</si>
  <si>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</si>
  <si>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</si>
  <si>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</si>
  <si>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</si>
  <si>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</si>
  <si>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</si>
  <si>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</si>
  <si>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</si>
  <si>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</si>
  <si>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</si>
  <si>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</si>
  <si>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</si>
  <si>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</si>
  <si>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</si>
  <si>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</si>
  <si>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</si>
  <si>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</si>
  <si>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</si>
  <si>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</si>
  <si>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</si>
  <si>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</si>
  <si>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</si>
  <si>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</si>
  <si>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</si>
  <si>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</si>
  <si>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</si>
  <si>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</si>
  <si>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</si>
  <si>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</si>
  <si>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</si>
  <si>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</si>
  <si>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</si>
  <si>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</si>
  <si>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</si>
  <si>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</si>
  <si>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</si>
  <si>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</si>
  <si>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</si>
  <si>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</si>
  <si>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</si>
  <si>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</si>
  <si>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</si>
  <si>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</si>
  <si>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</si>
  <si>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</si>
  <si>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</si>
  <si>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</si>
  <si>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</si>
  <si>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</si>
  <si>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</si>
  <si>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</si>
  <si>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</si>
  <si>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</si>
  <si>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</si>
  <si>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</si>
  <si>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</si>
  <si>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</si>
  <si>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</si>
  <si>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</si>
  <si>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</si>
  <si>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</si>
  <si>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</si>
  <si>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</si>
  <si>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</si>
  <si>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</si>
  <si>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</si>
  <si>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</si>
  <si>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</si>
  <si>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</si>
  <si>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</si>
  <si>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</si>
  <si>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</si>
  <si>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</si>
  <si>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</si>
  <si>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</si>
  <si>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</si>
  <si>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</si>
  <si>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</si>
  <si>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</si>
  <si>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</si>
  <si>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</si>
  <si>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</si>
  <si>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</si>
  <si>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</si>
  <si>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</si>
  <si>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</si>
  <si>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</si>
  <si>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</si>
  <si>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</si>
  <si>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</si>
  <si>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</si>
  <si>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</si>
  <si>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</si>
  <si>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</si>
  <si>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</si>
  <si>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</si>
  <si>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</si>
  <si>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</si>
  <si>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</si>
  <si>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</si>
  <si>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</si>
  <si>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</si>
  <si>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</si>
  <si>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</si>
  <si>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</si>
  <si>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</si>
  <si>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</si>
  <si>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</si>
  <si>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</si>
  <si>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</si>
  <si>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</si>
  <si>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</si>
  <si>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</si>
  <si>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</si>
  <si>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</si>
  <si>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</si>
  <si>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</si>
  <si>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</si>
  <si>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</si>
  <si>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</si>
  <si>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</si>
  <si>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</si>
  <si>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</si>
  <si>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</si>
  <si>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</si>
  <si>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</si>
  <si>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</si>
  <si>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</si>
  <si>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</si>
  <si>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</si>
  <si>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</si>
  <si>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</si>
  <si>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</si>
  <si>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</si>
  <si>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</si>
  <si>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</si>
  <si>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</si>
  <si>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</si>
  <si>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</si>
  <si>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</si>
  <si>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</si>
  <si>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</si>
  <si>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</si>
  <si>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</si>
  <si>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</si>
  <si>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</si>
  <si>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</si>
  <si>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</si>
  <si>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</si>
  <si>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</si>
  <si>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</si>
  <si>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</si>
  <si>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</si>
  <si>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</si>
  <si>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</si>
  <si>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</si>
  <si>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</si>
  <si>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</si>
  <si>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</si>
  <si>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</si>
  <si>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</si>
  <si>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</si>
  <si>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</si>
  <si>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</si>
  <si>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</si>
  <si>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</si>
  <si>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</si>
  <si>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</si>
  <si>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</si>
  <si>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</si>
  <si>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</si>
  <si>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</si>
  <si>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</si>
  <si>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</si>
  <si>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</si>
  <si>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</si>
  <si>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</si>
  <si>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</si>
  <si>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</si>
  <si>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</si>
  <si>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</si>
  <si>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</si>
  <si>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</si>
  <si>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</si>
  <si>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</si>
  <si>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</si>
  <si>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</si>
  <si>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</si>
  <si>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</si>
  <si>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</si>
  <si>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</si>
  <si>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</si>
  <si>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</si>
  <si>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</si>
  <si>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</si>
  <si>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</si>
  <si>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</si>
  <si>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</si>
  <si>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</si>
  <si>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</si>
  <si>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</si>
  <si>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</si>
  <si>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</si>
  <si>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</si>
  <si>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</si>
  <si>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</si>
  <si>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</si>
  <si>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</si>
  <si>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</si>
  <si>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</si>
  <si>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</si>
  <si>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</si>
  <si>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</si>
  <si>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</si>
  <si>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</si>
  <si>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</si>
  <si>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</si>
  <si>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</si>
  <si>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</si>
  <si>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</si>
  <si>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</si>
  <si>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</si>
  <si>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</si>
  <si>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</si>
  <si>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</si>
  <si>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</si>
  <si>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</si>
  <si>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</si>
  <si>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</si>
  <si>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</si>
  <si>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</si>
  <si>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</si>
  <si>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</si>
  <si>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</si>
  <si>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</si>
  <si>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</si>
  <si>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</si>
  <si>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</si>
  <si>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</si>
  <si>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</si>
  <si>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</si>
  <si>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</si>
  <si>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</si>
  <si>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</si>
  <si>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</si>
  <si>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</si>
  <si>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</si>
  <si>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</si>
  <si>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</si>
  <si>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</si>
  <si>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</si>
  <si>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</si>
  <si>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</si>
  <si>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</si>
  <si>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</si>
  <si>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</si>
  <si>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</si>
  <si>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</si>
  <si>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</si>
  <si>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</si>
  <si>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</si>
  <si>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</si>
  <si>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</si>
  <si>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</si>
  <si>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</si>
  <si>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</si>
  <si>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</si>
  <si>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</si>
  <si>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</si>
  <si>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</si>
  <si>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</si>
  <si>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</si>
  <si>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</si>
  <si>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</si>
  <si>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</si>
  <si>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</si>
  <si>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</si>
  <si>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</si>
  <si>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</si>
  <si>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</si>
  <si>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</si>
  <si>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</si>
  <si>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</si>
  <si>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</si>
  <si>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</si>
  <si>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</si>
  <si>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</si>
  <si>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</si>
  <si>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</si>
  <si>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</si>
  <si>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</si>
  <si>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</si>
  <si>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</si>
  <si>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</si>
  <si>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</si>
  <si>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</si>
  <si>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</si>
  <si>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</si>
  <si>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</si>
  <si>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</si>
  <si>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</si>
  <si>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</si>
  <si>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</si>
  <si>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</si>
  <si>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</si>
  <si>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</si>
  <si>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</si>
  <si>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</si>
  <si>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</si>
  <si>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</si>
  <si>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</si>
  <si>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</si>
  <si>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</si>
  <si>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</si>
  <si>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</si>
  <si>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</si>
  <si>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</si>
  <si>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</si>
  <si>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</si>
  <si>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</si>
  <si>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</si>
  <si>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</si>
  <si>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</si>
  <si>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</si>
  <si>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</si>
  <si>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</si>
  <si>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</si>
  <si>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</si>
  <si>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</si>
  <si>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</si>
  <si>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</si>
  <si>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</si>
  <si>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</si>
  <si>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</si>
  <si>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</si>
  <si>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</si>
  <si>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</si>
  <si>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</si>
  <si>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</si>
  <si>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</si>
  <si>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</si>
  <si>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</si>
  <si>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</si>
  <si>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</si>
  <si>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</si>
  <si>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</si>
  <si>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</si>
  <si>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</si>
  <si>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</si>
  <si>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</si>
  <si>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</si>
  <si>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</si>
  <si>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</si>
  <si>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</si>
  <si>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</si>
  <si>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</si>
  <si>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</si>
  <si>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</si>
  <si>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</si>
  <si>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</si>
  <si>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</si>
  <si>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</si>
  <si>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</si>
  <si>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</si>
  <si>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</si>
  <si>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</si>
  <si>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</si>
  <si>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</si>
  <si>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</si>
  <si>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</si>
  <si>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</si>
  <si>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</si>
  <si>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</si>
  <si>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</si>
  <si>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</si>
  <si>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</si>
  <si>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</si>
  <si>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</si>
  <si>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</si>
  <si>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</si>
  <si>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</si>
  <si>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</si>
  <si>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</si>
  <si>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</si>
  <si>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</si>
  <si>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</si>
  <si>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</si>
  <si>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</si>
  <si>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</si>
  <si>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</si>
  <si>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</si>
  <si>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</si>
  <si>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</si>
  <si>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</si>
  <si>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</si>
  <si>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</si>
  <si>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</si>
  <si>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</si>
  <si>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</si>
  <si>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</si>
  <si>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</si>
  <si>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</si>
  <si>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</si>
  <si>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</si>
  <si>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</si>
  <si>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</si>
  <si>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</si>
  <si>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</si>
  <si>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</si>
  <si>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</si>
  <si>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</si>
  <si>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</si>
  <si>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</si>
  <si>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</si>
  <si>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</si>
  <si>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</si>
  <si>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</si>
  <si>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</si>
  <si>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</si>
  <si>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</si>
  <si>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</si>
  <si>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</si>
  <si>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</si>
  <si>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</si>
  <si>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</si>
  <si>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</si>
  <si>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</si>
  <si>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</si>
  <si>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</si>
  <si>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</si>
  <si>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</si>
  <si>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</si>
  <si>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</si>
  <si>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</si>
  <si>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</si>
  <si>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</si>
  <si>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</si>
  <si>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</si>
  <si>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</si>
  <si>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</si>
  <si>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</si>
  <si>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</si>
  <si>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</si>
  <si>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</si>
  <si>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</si>
  <si>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</si>
  <si>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</si>
  <si>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</si>
  <si>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</si>
  <si>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</si>
  <si>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</si>
  <si>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</si>
  <si>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</si>
  <si>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</si>
  <si>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</si>
  <si>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</si>
  <si>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</si>
  <si>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</si>
  <si>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</si>
  <si>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</si>
  <si>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</si>
  <si>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</si>
  <si>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</si>
  <si>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</si>
  <si>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</si>
  <si>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</si>
  <si>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</si>
  <si>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</si>
  <si>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</si>
  <si>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</si>
  <si>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</si>
  <si>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</si>
  <si>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</si>
  <si>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</si>
  <si>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</si>
  <si>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</si>
  <si>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</si>
  <si>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</si>
  <si>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</si>
  <si>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</si>
  <si>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</si>
  <si>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</si>
  <si>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</si>
  <si>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</si>
  <si>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</si>
  <si>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</si>
  <si>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</si>
  <si>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</si>
  <si>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</si>
  <si>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</si>
  <si>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</si>
  <si>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</si>
  <si>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</si>
  <si>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</si>
  <si>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</si>
  <si>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</si>
  <si>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</si>
  <si>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</si>
  <si>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</si>
  <si>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</si>
  <si>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</si>
  <si>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</si>
  <si>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</si>
  <si>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</si>
  <si>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</si>
  <si>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</si>
  <si>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</si>
  <si>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</si>
  <si>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</si>
  <si>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</si>
  <si>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</si>
  <si>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</si>
  <si>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</si>
  <si>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</si>
  <si>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</si>
  <si>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</si>
  <si>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</si>
  <si>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</si>
  <si>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</si>
  <si>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</si>
  <si>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</si>
  <si>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</si>
  <si>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</si>
  <si>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</si>
  <si>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</si>
  <si>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</si>
  <si>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</si>
  <si>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</si>
  <si>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</si>
  <si>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</si>
  <si>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</si>
  <si>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</si>
  <si>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</si>
  <si>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</si>
  <si>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</si>
  <si>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</si>
  <si>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</si>
  <si>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</si>
  <si>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</si>
  <si>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</si>
  <si>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</si>
  <si>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</si>
  <si>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</si>
  <si>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</si>
  <si>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</si>
  <si>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</si>
  <si>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</si>
  <si>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</si>
  <si>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</si>
  <si>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</si>
  <si>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</si>
  <si>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</si>
  <si>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</si>
  <si>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</si>
  <si>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</si>
  <si>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</si>
  <si>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</si>
  <si>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</si>
  <si>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</si>
  <si>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</si>
  <si>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</si>
  <si>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</si>
  <si>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</si>
  <si>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</si>
  <si>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</si>
  <si>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</si>
  <si>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</si>
  <si>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</si>
  <si>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</si>
  <si>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</si>
  <si>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</si>
  <si>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</si>
  <si>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</si>
  <si>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</si>
  <si>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</si>
  <si>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</si>
  <si>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</si>
  <si>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</si>
  <si>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</si>
  <si>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</si>
  <si>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</si>
  <si>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</si>
  <si>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</si>
  <si>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</si>
  <si>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</si>
  <si>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</si>
  <si>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</si>
  <si>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</si>
  <si>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</si>
  <si>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</si>
  <si>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</si>
  <si>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</si>
  <si>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</si>
  <si>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</si>
  <si>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</si>
  <si>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</si>
  <si>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</si>
  <si>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</si>
  <si>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</si>
  <si>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</si>
  <si>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</si>
  <si>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</si>
  <si>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</si>
  <si>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</si>
  <si>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</si>
  <si>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</si>
  <si>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</si>
  <si>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</si>
  <si>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</si>
  <si>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</si>
  <si>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</si>
  <si>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</si>
  <si>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</si>
  <si>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</si>
  <si>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</si>
  <si>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</si>
  <si>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</si>
  <si>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</si>
  <si>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</si>
  <si>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</si>
  <si>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</si>
  <si>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</si>
  <si>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</si>
  <si>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</si>
  <si>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</si>
  <si>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</si>
  <si>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</si>
  <si>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</si>
  <si>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</si>
  <si>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</si>
  <si>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</si>
  <si>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</si>
  <si>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</si>
  <si>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</si>
  <si>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</si>
  <si>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</si>
  <si>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</si>
  <si>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</si>
  <si>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</si>
  <si>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</si>
  <si>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</si>
  <si>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</si>
  <si>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</si>
  <si>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</si>
  <si>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</si>
  <si>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</si>
  <si>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</si>
  <si>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</si>
  <si>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</si>
  <si>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</si>
  <si>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</si>
  <si>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</si>
  <si>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</si>
  <si>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</si>
  <si>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</si>
  <si>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</si>
  <si>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</si>
  <si>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</si>
  <si>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</si>
  <si>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</si>
  <si>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</si>
  <si>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</si>
  <si>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</si>
  <si>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</si>
  <si>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</si>
  <si>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</si>
  <si>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</si>
  <si>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</si>
  <si>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</si>
  <si>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</si>
  <si>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</si>
  <si>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</si>
  <si>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</si>
  <si>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</si>
  <si>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</si>
  <si>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</si>
  <si>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</si>
  <si>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</si>
  <si>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</si>
  <si>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</si>
  <si>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</si>
  <si>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</si>
  <si>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</si>
  <si>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</si>
  <si>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</si>
  <si>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</si>
  <si>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</si>
  <si>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</si>
  <si>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</si>
  <si>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</si>
  <si>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</si>
  <si>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</si>
  <si>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</si>
  <si>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</si>
  <si>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</si>
  <si>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</si>
  <si>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</si>
  <si>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</si>
  <si>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</si>
  <si>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</si>
  <si>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</si>
  <si>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</si>
  <si>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</si>
  <si>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</si>
  <si>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</si>
  <si>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</si>
  <si>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</si>
  <si>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</si>
  <si>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</si>
  <si>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</si>
  <si>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</si>
  <si>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</si>
  <si>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</si>
  <si>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</si>
  <si>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</si>
  <si>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</si>
  <si>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</si>
  <si>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</si>
  <si>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</si>
  <si>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</si>
  <si>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</si>
  <si>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</si>
  <si>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</si>
  <si>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</si>
  <si>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</si>
  <si>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</si>
  <si>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</si>
  <si>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</si>
  <si>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</si>
  <si>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</si>
  <si>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</si>
  <si>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</si>
  <si>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</si>
  <si>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</si>
  <si>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</si>
  <si>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</si>
  <si>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</si>
  <si>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</si>
  <si>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</si>
  <si>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</si>
  <si>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</si>
  <si>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</si>
  <si>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</si>
  <si>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</si>
  <si>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</si>
  <si>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</si>
  <si>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</si>
  <si>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</si>
  <si>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</si>
  <si>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</si>
  <si>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</si>
  <si>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</si>
  <si>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</si>
  <si>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</si>
  <si>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</si>
  <si>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</si>
  <si>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</si>
  <si>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</si>
  <si>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</si>
  <si>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</si>
  <si>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</si>
  <si>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</si>
  <si>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</si>
  <si>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</si>
  <si>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</si>
  <si>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</si>
  <si>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</si>
  <si>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</si>
  <si>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</si>
  <si>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</si>
  <si>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</si>
  <si>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</si>
  <si>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</si>
  <si>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</si>
  <si>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</si>
  <si>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</si>
  <si>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</si>
  <si>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</si>
  <si>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</si>
  <si>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</si>
  <si>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</si>
  <si>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</si>
  <si>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</si>
  <si>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</si>
  <si>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</si>
  <si>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</si>
  <si>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</si>
  <si>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</si>
  <si>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</si>
  <si>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</si>
  <si>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</si>
  <si>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</si>
  <si>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</si>
  <si>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</si>
  <si>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</si>
  <si>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</si>
  <si>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</si>
  <si>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</si>
  <si>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</si>
  <si>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</si>
  <si>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</si>
  <si>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</si>
  <si>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</si>
  <si>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</si>
  <si>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</si>
  <si>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</si>
  <si>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</si>
  <si>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</si>
  <si>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</si>
  <si>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</si>
  <si>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</si>
  <si>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</si>
  <si>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</si>
  <si>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</si>
  <si>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</si>
  <si>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</si>
  <si>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</si>
  <si>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</si>
  <si>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</si>
  <si>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</si>
  <si>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</si>
  <si>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</si>
  <si>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</si>
  <si>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</si>
  <si>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</si>
  <si>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</si>
  <si>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</si>
  <si>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</si>
  <si>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</si>
  <si>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</si>
  <si>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</si>
  <si>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</si>
  <si>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</si>
  <si>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</si>
  <si>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</si>
  <si>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</si>
  <si>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</si>
  <si>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</si>
  <si>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</si>
  <si>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</si>
  <si>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</si>
  <si>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</si>
  <si>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</si>
  <si>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</si>
  <si>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</si>
  <si>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</si>
  <si>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</si>
  <si>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</si>
  <si>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</si>
  <si>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</si>
  <si>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</si>
  <si>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</si>
  <si>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</si>
  <si>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</si>
  <si>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</si>
  <si>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</si>
  <si>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</si>
  <si>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</si>
  <si>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</si>
  <si>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</si>
  <si>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</si>
  <si>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</si>
  <si>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</si>
  <si>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</si>
  <si>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</si>
  <si>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</si>
  <si>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</si>
  <si>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</si>
  <si>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</si>
  <si>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</si>
  <si>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</si>
  <si>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</si>
  <si>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</si>
  <si>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</si>
  <si>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</si>
  <si>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</si>
  <si>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</si>
  <si>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</si>
  <si>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</si>
  <si>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</si>
  <si>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</si>
  <si>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</si>
  <si>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</si>
  <si>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</si>
  <si>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</si>
  <si>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</si>
  <si>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</si>
  <si>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</si>
  <si>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</si>
  <si>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</si>
  <si>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</si>
  <si>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</si>
  <si>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</si>
  <si>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</si>
  <si>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</si>
  <si>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</si>
  <si>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</si>
  <si>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</si>
  <si>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</si>
  <si>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</si>
  <si>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</si>
  <si>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</si>
  <si>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</si>
  <si>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</si>
  <si>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</si>
  <si>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</si>
  <si>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</si>
  <si>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</si>
  <si>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</si>
  <si>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</si>
  <si>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</si>
  <si>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</si>
  <si>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</si>
  <si>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</si>
  <si>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</si>
  <si>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</si>
  <si>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</si>
  <si>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</si>
  <si>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</si>
  <si>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</si>
  <si>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</si>
  <si>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</si>
  <si>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</si>
  <si>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</si>
  <si>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</si>
  <si>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</si>
  <si>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</si>
  <si>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</si>
  <si>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</si>
  <si>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</si>
  <si>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</si>
  <si>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</si>
  <si>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</si>
  <si>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</si>
  <si>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</si>
  <si>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</si>
  <si>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</si>
  <si>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</si>
  <si>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</si>
  <si>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</si>
  <si>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</si>
  <si>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</si>
  <si>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</si>
  <si>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</si>
  <si>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</si>
  <si>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</si>
  <si>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</si>
  <si>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</si>
  <si>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</si>
  <si>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</si>
  <si>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</si>
  <si>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</si>
  <si>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</si>
  <si>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</si>
  <si>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</si>
  <si>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</si>
  <si>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</si>
  <si>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</si>
  <si>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</si>
  <si>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</si>
  <si>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</si>
  <si>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</si>
  <si>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</si>
  <si>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</si>
  <si>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</si>
  <si>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</si>
  <si>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</si>
  <si>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</si>
  <si>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</si>
  <si>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</si>
  <si>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</si>
  <si>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</si>
  <si>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</si>
  <si>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</si>
  <si>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</si>
  <si>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</si>
  <si>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</si>
  <si>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</si>
  <si>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</si>
  <si>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</si>
  <si>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</si>
  <si>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</si>
  <si>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</si>
  <si>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</si>
  <si>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</si>
  <si>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</si>
  <si>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</si>
  <si>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</si>
  <si>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</si>
  <si>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</si>
  <si>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</si>
  <si>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</si>
  <si>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</si>
  <si>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</si>
  <si>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</si>
  <si>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</si>
  <si>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</si>
  <si>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</si>
  <si>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</si>
  <si>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</si>
  <si>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</si>
  <si>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</si>
  <si>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</si>
  <si>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</si>
  <si>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</si>
  <si>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</si>
  <si>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</si>
  <si>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</si>
  <si>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</si>
  <si>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</si>
  <si>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</si>
  <si>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</si>
  <si>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</si>
  <si>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</si>
  <si>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</si>
  <si>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</si>
  <si>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</si>
  <si>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</si>
  <si>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</si>
  <si>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</si>
  <si>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</si>
  <si>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</si>
  <si>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</si>
  <si>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</si>
  <si>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</si>
  <si>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</si>
  <si>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</si>
  <si>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</si>
  <si>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</si>
  <si>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</si>
  <si>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</si>
  <si>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</si>
  <si>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</si>
  <si>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</si>
  <si>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</si>
  <si>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</si>
  <si>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</si>
  <si>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</si>
  <si>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</si>
  <si>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</si>
  <si>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</si>
  <si>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</si>
  <si>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</si>
  <si>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</si>
  <si>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</si>
  <si>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</si>
  <si>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</si>
  <si>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</si>
  <si>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</si>
  <si>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</si>
  <si>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</si>
  <si>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</si>
  <si>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</si>
  <si>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</si>
  <si>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</si>
  <si>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</si>
  <si>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</si>
  <si>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</si>
  <si>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</si>
  <si>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</si>
  <si>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</si>
  <si>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</si>
  <si>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</si>
  <si>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</si>
  <si>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</si>
  <si>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</si>
  <si>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</si>
  <si>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</si>
  <si>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</si>
  <si>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</si>
  <si>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</si>
  <si>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</si>
  <si>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</si>
  <si>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</si>
  <si>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</si>
  <si>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</si>
  <si>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</si>
  <si>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</si>
  <si>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</si>
  <si>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</si>
  <si>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</si>
  <si>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</si>
  <si>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</si>
  <si>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</si>
  <si>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</si>
  <si>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</si>
  <si>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</si>
  <si>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</si>
  <si>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</si>
  <si>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</si>
  <si>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</si>
  <si>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</si>
  <si>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</si>
  <si>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</si>
  <si>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</si>
  <si>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</si>
  <si>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</si>
  <si>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</si>
  <si>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</si>
  <si>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</si>
  <si>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</si>
  <si>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</si>
  <si>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</si>
  <si>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</si>
  <si>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</si>
  <si>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</si>
  <si>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</si>
  <si>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</si>
  <si>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</si>
  <si>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</si>
  <si>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</si>
  <si>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</si>
  <si>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</si>
  <si>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</si>
  <si>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</si>
  <si>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</si>
  <si>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</si>
  <si>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</si>
  <si>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</si>
  <si>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</si>
  <si>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</si>
  <si>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</si>
  <si>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</si>
  <si>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</si>
  <si>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</si>
  <si>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</si>
  <si>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</si>
  <si>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</si>
  <si>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</si>
  <si>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</si>
  <si>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</si>
  <si>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</si>
  <si>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</si>
  <si>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</si>
  <si>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</si>
  <si>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</si>
  <si>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</si>
  <si>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</si>
  <si>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</si>
  <si>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</si>
  <si>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</si>
  <si>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</si>
  <si>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</si>
  <si>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</si>
  <si>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</si>
  <si>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</si>
  <si>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</si>
  <si>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</si>
  <si>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</si>
  <si>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</si>
  <si>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</si>
  <si>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</si>
  <si>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</si>
  <si>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</si>
  <si>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</si>
  <si>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</si>
  <si>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</si>
  <si>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</si>
  <si>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</si>
  <si>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</si>
  <si>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</si>
  <si>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</si>
  <si>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</si>
  <si>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</si>
  <si>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</si>
  <si>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</si>
  <si>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</si>
  <si>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</si>
  <si>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</si>
  <si>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</si>
  <si>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</si>
  <si>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</si>
  <si>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</si>
  <si>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</si>
  <si>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</si>
  <si>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</si>
  <si>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</si>
  <si>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</si>
  <si>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</si>
  <si>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</si>
  <si>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</si>
  <si>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</si>
  <si>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</si>
  <si>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</si>
  <si>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</si>
  <si>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</si>
  <si>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</si>
  <si>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</si>
  <si>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</si>
  <si>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</si>
  <si>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</si>
  <si>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</si>
  <si>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</si>
  <si>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</si>
  <si>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</si>
  <si>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</si>
  <si>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</si>
  <si>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</si>
  <si>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</si>
  <si>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</si>
  <si>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</si>
  <si>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</si>
  <si>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</si>
  <si>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</si>
  <si>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</si>
  <si>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</si>
  <si>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</si>
  <si>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</si>
  <si>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</si>
  <si>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</si>
  <si>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</si>
  <si>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</si>
  <si>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</si>
  <si>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</si>
  <si>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</si>
  <si>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</si>
  <si>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</si>
  <si>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</si>
  <si>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</si>
  <si>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</si>
  <si>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</si>
  <si>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</si>
  <si>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</si>
  <si>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</si>
  <si>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</si>
  <si>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</si>
  <si>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</si>
  <si>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</si>
  <si>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</si>
  <si>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</si>
  <si>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</si>
  <si>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</si>
  <si>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</si>
  <si>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</si>
  <si>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</si>
  <si>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</si>
  <si>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</si>
  <si>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</si>
  <si>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</si>
  <si>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</si>
  <si>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</si>
  <si>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</si>
  <si>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</si>
  <si>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</si>
  <si>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</si>
  <si>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</si>
  <si>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</si>
  <si>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</si>
  <si>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</si>
  <si>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</si>
  <si>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</si>
  <si>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</si>
  <si>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</si>
  <si>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</si>
  <si>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</si>
  <si>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</si>
  <si>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</si>
  <si>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</si>
  <si>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</si>
  <si>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</si>
  <si>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</si>
  <si>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</si>
  <si>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</si>
  <si>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</si>
  <si>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</si>
  <si>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</si>
  <si>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</si>
  <si>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</si>
  <si>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</si>
  <si>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</si>
  <si>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</si>
  <si>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</si>
  <si>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</si>
  <si>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</si>
  <si>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</si>
  <si>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</si>
  <si>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</si>
  <si>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</si>
  <si>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</si>
  <si>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</si>
  <si>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</si>
  <si>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</si>
  <si>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</si>
  <si>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</si>
  <si>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</si>
  <si>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</si>
  <si>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</si>
  <si>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</si>
  <si>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</si>
  <si>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</si>
  <si>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</si>
  <si>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</si>
  <si>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</si>
  <si>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</si>
  <si>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</si>
  <si>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</si>
  <si>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</si>
  <si>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</si>
  <si>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</si>
  <si>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</si>
  <si>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</si>
  <si>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</si>
  <si>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</si>
  <si>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</si>
  <si>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</si>
  <si>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</si>
  <si>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</si>
  <si>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</si>
  <si>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</si>
  <si>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</si>
  <si>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</si>
  <si>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</si>
  <si>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</si>
  <si>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</si>
  <si>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</si>
  <si>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</si>
  <si>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</si>
  <si>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</si>
  <si>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</si>
  <si>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</si>
  <si>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</si>
  <si>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</si>
  <si>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</si>
  <si>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</si>
  <si>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</si>
  <si>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</si>
  <si>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</si>
  <si>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</si>
  <si>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</si>
  <si>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</si>
  <si>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</si>
  <si>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</si>
  <si>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</si>
  <si>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</si>
  <si>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</si>
  <si>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</si>
  <si>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</si>
  <si>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</si>
  <si>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</si>
  <si>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</si>
  <si>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</si>
  <si>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</si>
  <si>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</si>
  <si>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</si>
  <si>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</si>
  <si>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</si>
  <si>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</si>
  <si>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</si>
  <si>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</si>
  <si>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</si>
  <si>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</si>
  <si>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</si>
  <si>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</si>
  <si>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</si>
  <si>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</si>
  <si>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</si>
  <si>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</si>
  <si>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</si>
  <si>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</si>
  <si>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</si>
  <si>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</si>
  <si>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</si>
  <si>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</si>
  <si>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</si>
  <si>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</si>
  <si>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</si>
  <si>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</si>
  <si>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</si>
  <si>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</si>
  <si>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</si>
  <si>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</si>
  <si>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</si>
  <si>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</si>
  <si>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</si>
  <si>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</si>
  <si>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</si>
  <si>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</si>
  <si>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</si>
  <si>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</si>
  <si>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</si>
  <si>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</si>
  <si>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</si>
  <si>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</si>
  <si>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</si>
  <si>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</si>
  <si>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</si>
  <si>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</si>
  <si>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</si>
  <si>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</si>
  <si>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</si>
  <si>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</si>
  <si>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</si>
  <si>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</si>
  <si>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</si>
  <si>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</si>
  <si>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</si>
  <si>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</si>
  <si>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</si>
  <si>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</si>
  <si>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</si>
  <si>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</si>
  <si>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</si>
  <si>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</si>
  <si>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</si>
  <si>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</si>
  <si>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</si>
  <si>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</si>
  <si>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</si>
  <si>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</si>
  <si>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</si>
  <si>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</si>
  <si>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</si>
  <si>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</si>
  <si>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</si>
  <si>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</si>
  <si>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</si>
  <si>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</si>
  <si>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</si>
  <si>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</si>
  <si>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</si>
  <si>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</si>
  <si>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</si>
  <si>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</si>
  <si>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</si>
  <si>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</si>
  <si>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</si>
  <si>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</si>
  <si>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</si>
  <si>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</si>
  <si>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</si>
  <si>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</si>
  <si>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</si>
  <si>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</si>
  <si>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</si>
  <si>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</si>
  <si>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</si>
  <si>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</si>
  <si>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</si>
  <si>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</si>
  <si>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</si>
  <si>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</si>
  <si>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</si>
  <si>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</si>
  <si>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</si>
  <si>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</si>
  <si>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</si>
  <si>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</si>
  <si>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</si>
  <si>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</si>
  <si>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</si>
  <si>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</si>
  <si>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</si>
  <si>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</si>
  <si>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</si>
  <si>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</si>
  <si>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</si>
  <si>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</si>
  <si>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</si>
  <si>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</si>
  <si>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</si>
  <si>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</si>
  <si>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</si>
  <si>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</si>
  <si>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</si>
  <si>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</si>
  <si>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</si>
  <si>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</si>
  <si>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</si>
  <si>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</si>
  <si>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</si>
  <si>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</si>
  <si>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</si>
  <si>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</si>
  <si>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</si>
  <si>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</si>
  <si>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</si>
  <si>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</si>
  <si>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</si>
  <si>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</si>
  <si>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</si>
  <si>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</si>
  <si>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</si>
  <si>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</si>
  <si>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</si>
  <si>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</si>
  <si>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</si>
  <si>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</si>
  <si>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</si>
  <si>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</si>
  <si>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</si>
  <si>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</si>
  <si>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</si>
  <si>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</si>
  <si>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</si>
  <si>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</si>
  <si>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</si>
  <si>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</si>
  <si>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</si>
  <si>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</si>
  <si>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</si>
  <si>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</si>
  <si>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</si>
  <si>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</si>
  <si>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</si>
  <si>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</si>
  <si>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</si>
  <si>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</si>
  <si>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</si>
  <si>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</si>
  <si>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</si>
  <si>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</si>
  <si>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</si>
  <si>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</si>
  <si>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</si>
  <si>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</si>
  <si>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</si>
  <si>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</si>
  <si>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</si>
  <si>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</si>
  <si>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</si>
  <si>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</si>
  <si>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</si>
  <si>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</si>
  <si>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</si>
  <si>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</si>
  <si>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</si>
  <si>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</si>
  <si>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</si>
  <si>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</si>
  <si>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</si>
  <si>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</si>
  <si>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</si>
  <si>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</si>
  <si>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</si>
  <si>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</si>
  <si>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</si>
  <si>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</si>
  <si>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</si>
  <si>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</si>
  <si>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</si>
  <si>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</si>
  <si>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</si>
  <si>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</si>
  <si>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</si>
  <si>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</si>
  <si>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</si>
  <si>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</si>
  <si>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</si>
  <si>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</si>
  <si>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</si>
  <si>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</si>
  <si>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</si>
  <si>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</si>
  <si>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</si>
  <si>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</si>
  <si>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</si>
  <si>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</si>
  <si>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</si>
  <si>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</si>
  <si>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</si>
  <si>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</si>
  <si>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</si>
  <si>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</si>
  <si>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</si>
  <si>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</si>
  <si>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</si>
  <si>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</si>
  <si>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</si>
  <si>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</si>
  <si>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</si>
  <si>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</si>
  <si>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</si>
  <si>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</si>
  <si>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</si>
  <si>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</si>
  <si>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</si>
  <si>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</si>
  <si>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</si>
  <si>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</si>
  <si>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</si>
  <si>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</si>
  <si>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</si>
  <si>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</si>
  <si>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</si>
  <si>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</si>
  <si>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</si>
  <si>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</si>
  <si>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</si>
  <si>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</si>
  <si>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</si>
  <si>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</si>
  <si>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</si>
  <si>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</si>
  <si>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</si>
  <si>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</si>
  <si>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</si>
  <si>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</si>
  <si>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</si>
  <si>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</si>
  <si>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</si>
  <si>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</si>
  <si>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</si>
  <si>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</si>
  <si>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</si>
  <si>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</si>
  <si>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</si>
  <si>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</si>
  <si>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</si>
  <si>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</si>
  <si>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</si>
  <si>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</si>
  <si>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</si>
  <si>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</si>
  <si>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</si>
  <si>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</si>
  <si>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</si>
  <si>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</si>
  <si>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</si>
  <si>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</si>
  <si>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</si>
  <si>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</si>
  <si>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</si>
  <si>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</si>
  <si>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</si>
  <si>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</si>
  <si>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</si>
  <si>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</si>
  <si>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</si>
  <si>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</si>
  <si>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</si>
  <si>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</si>
  <si>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</si>
  <si>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</si>
  <si>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</si>
  <si>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</si>
  <si>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</si>
  <si>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</si>
  <si>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</si>
  <si>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</si>
  <si>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</si>
  <si>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</si>
  <si>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</si>
  <si>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</si>
  <si>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</si>
  <si>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</si>
  <si>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</si>
  <si>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</si>
  <si>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</si>
  <si>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</si>
  <si>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</si>
  <si>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</si>
  <si>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</si>
  <si>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</si>
  <si>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</si>
  <si>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</si>
  <si>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</si>
  <si>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</si>
  <si>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</si>
  <si>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</si>
  <si>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</si>
  <si>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</si>
  <si>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</si>
  <si>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</si>
  <si>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</si>
  <si>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</si>
  <si>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</si>
  <si>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</si>
  <si>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</si>
  <si>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</si>
  <si>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</si>
  <si>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</si>
  <si>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</si>
  <si>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</si>
  <si>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</si>
  <si>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</si>
  <si>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</si>
  <si>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</si>
  <si>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</si>
  <si>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</si>
  <si>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</si>
  <si>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</si>
  <si>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</si>
  <si>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</si>
  <si>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</si>
  <si>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</si>
  <si>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</si>
  <si>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</si>
  <si>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</si>
  <si>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</si>
  <si>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</si>
  <si>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</si>
  <si>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</si>
  <si>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</si>
  <si>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</si>
  <si>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</si>
  <si>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</si>
  <si>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</si>
  <si>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</si>
  <si>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</si>
  <si>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</si>
  <si>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</si>
  <si>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</si>
  <si>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</si>
  <si>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</si>
  <si>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</si>
  <si>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</si>
  <si>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</si>
  <si>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</si>
  <si>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</si>
  <si>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</si>
  <si>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</si>
  <si>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</si>
  <si>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</si>
  <si>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</si>
  <si>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</si>
  <si>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</si>
  <si>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</si>
  <si>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</si>
  <si>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</si>
  <si>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</si>
  <si>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</si>
  <si>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</si>
  <si>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</si>
  <si>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</si>
  <si>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</si>
  <si>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</si>
  <si>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</si>
  <si>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</si>
  <si>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</si>
  <si>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</si>
  <si>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</si>
  <si>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</si>
  <si>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</si>
  <si>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</si>
  <si>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</si>
  <si>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</si>
  <si>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</si>
  <si>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</si>
  <si>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</si>
  <si>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</si>
  <si>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</si>
  <si>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</si>
  <si>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</si>
  <si>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</si>
  <si>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</si>
  <si>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</si>
  <si>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</si>
  <si>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</si>
  <si>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</si>
  <si>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</si>
  <si>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</si>
  <si>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</si>
  <si>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</si>
  <si>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</si>
  <si>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</si>
  <si>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</si>
  <si>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</si>
  <si>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</si>
  <si>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</si>
  <si>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</si>
  <si>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</si>
  <si>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</si>
  <si>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</si>
  <si>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</si>
  <si>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</si>
  <si>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</si>
  <si>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</si>
  <si>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</si>
  <si>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</si>
  <si>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</si>
  <si>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</si>
  <si>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</si>
  <si>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</si>
  <si>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</si>
  <si>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</si>
  <si>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</si>
  <si>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</si>
  <si>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</si>
  <si>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</si>
  <si>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</si>
  <si>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</si>
  <si>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</si>
  <si>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</si>
  <si>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</si>
  <si>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</si>
  <si>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</si>
  <si>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</si>
  <si>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</si>
  <si>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</si>
  <si>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</si>
  <si>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</si>
  <si>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</si>
  <si>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</si>
  <si>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</si>
  <si>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</si>
  <si>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</si>
  <si>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</si>
  <si>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</si>
  <si>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</si>
  <si>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</si>
  <si>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</si>
  <si>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</si>
  <si>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</si>
  <si>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</si>
  <si>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</si>
  <si>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</si>
  <si>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</si>
  <si>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</si>
  <si>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</si>
  <si>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</si>
  <si>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</si>
  <si>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</si>
  <si>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</si>
  <si>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</si>
  <si>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</si>
  <si>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</si>
  <si>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</si>
  <si>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</si>
  <si>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</si>
  <si>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</si>
  <si>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</si>
  <si>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</si>
  <si>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</si>
  <si>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</si>
  <si>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</si>
  <si>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</si>
  <si>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</si>
  <si>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</si>
  <si>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</si>
  <si>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</si>
  <si>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</si>
  <si>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</si>
  <si>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</si>
  <si>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</si>
  <si>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</si>
  <si>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</si>
  <si>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</si>
  <si>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</si>
  <si>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</si>
  <si>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</si>
  <si>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</si>
  <si>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</si>
  <si>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</si>
  <si>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</si>
  <si>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</si>
  <si>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</si>
  <si>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</si>
  <si>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</si>
  <si>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</si>
  <si>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</si>
  <si>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</si>
  <si>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</si>
  <si>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</si>
  <si>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</si>
  <si>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</si>
  <si>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</si>
  <si>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</si>
  <si>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</si>
  <si>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</si>
  <si>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</si>
  <si>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</si>
  <si>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</si>
  <si>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</si>
  <si>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</si>
  <si>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</si>
  <si>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</si>
  <si>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</si>
  <si>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</si>
  <si>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</si>
  <si>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</si>
  <si>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</si>
  <si>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</si>
  <si>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</si>
  <si>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</si>
  <si>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</si>
  <si>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</si>
  <si>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</si>
  <si>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</si>
  <si>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</si>
  <si>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</si>
  <si>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</si>
  <si>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</si>
  <si>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</si>
  <si>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</si>
  <si>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</si>
  <si>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</si>
  <si>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</si>
  <si>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</si>
  <si>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</si>
  <si>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</si>
  <si>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</si>
  <si>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</si>
  <si>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</si>
  <si>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</si>
  <si>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</si>
  <si>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</si>
  <si>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</si>
  <si>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</si>
  <si>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</si>
  <si>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</si>
  <si>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</si>
  <si>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</si>
  <si>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</si>
  <si>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</si>
  <si>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</si>
  <si>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</si>
  <si>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</si>
  <si>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</si>
  <si>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</si>
  <si>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</si>
  <si>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</si>
  <si>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</si>
  <si>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</si>
  <si>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</si>
  <si>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</si>
  <si>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</si>
  <si>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</si>
  <si>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</si>
  <si>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</si>
  <si>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</si>
  <si>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</si>
  <si>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</si>
  <si>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</si>
  <si>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</si>
  <si>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</si>
  <si>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</si>
  <si>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</si>
  <si>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</si>
  <si>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</si>
  <si>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</si>
  <si>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</si>
  <si>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</si>
  <si>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</si>
  <si>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</si>
  <si>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</si>
  <si>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</si>
  <si>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</si>
  <si>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</si>
  <si>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</si>
  <si>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</si>
  <si>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</si>
  <si>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</si>
  <si>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</si>
  <si>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</si>
  <si>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</si>
  <si>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</si>
  <si>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</si>
  <si>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</si>
  <si>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</si>
  <si>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</si>
  <si>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</si>
  <si>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</si>
  <si>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</si>
  <si>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</si>
  <si>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</si>
  <si>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</si>
  <si>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</si>
  <si>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</si>
  <si>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</si>
  <si>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</si>
  <si>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</si>
  <si>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</si>
  <si>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</si>
  <si>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</si>
  <si>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</si>
  <si>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</si>
  <si>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</si>
  <si>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</si>
  <si>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</si>
  <si>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</si>
  <si>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</si>
  <si>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</si>
  <si>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</si>
  <si>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</si>
  <si>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</si>
  <si>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</si>
  <si>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</si>
  <si>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</si>
  <si>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</si>
  <si>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</si>
  <si>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</si>
  <si>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</si>
  <si>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</si>
  <si>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</si>
  <si>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</si>
  <si>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</si>
  <si>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</si>
  <si>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</si>
  <si>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</si>
  <si>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</si>
  <si>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</si>
  <si>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</si>
  <si>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</si>
  <si>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</si>
  <si>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</si>
  <si>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</si>
  <si>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</si>
  <si>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</si>
  <si>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</si>
  <si>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</si>
  <si>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</si>
  <si>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</si>
  <si>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</si>
  <si>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</si>
  <si>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</si>
  <si>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</si>
  <si>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</si>
  <si>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</si>
  <si>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</si>
  <si>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</si>
  <si>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</si>
  <si>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</si>
  <si>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</si>
  <si>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</si>
  <si>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</si>
  <si>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</si>
  <si>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</si>
  <si>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</si>
  <si>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</si>
  <si>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</si>
  <si>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</si>
  <si>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</si>
  <si>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</si>
  <si>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</si>
  <si>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</si>
  <si>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</si>
  <si>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</si>
  <si>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</si>
  <si>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</si>
  <si>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</si>
  <si>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</si>
  <si>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</si>
  <si>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</si>
  <si>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</si>
  <si>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</si>
  <si>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</si>
  <si>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</si>
  <si>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</si>
  <si>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</si>
  <si>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</si>
  <si>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</si>
  <si>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</si>
  <si>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</si>
  <si>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</si>
  <si>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</si>
  <si>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</si>
  <si>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</si>
  <si>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</si>
  <si>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</si>
  <si>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</si>
  <si>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</si>
  <si>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</si>
  <si>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</si>
  <si>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</si>
  <si>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</si>
  <si>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</si>
  <si>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</si>
  <si>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</si>
  <si>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</si>
  <si>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</si>
  <si>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</si>
  <si>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</si>
  <si>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</si>
  <si>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</si>
  <si>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</si>
  <si>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</si>
  <si>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</si>
  <si>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</si>
  <si>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</si>
  <si>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</si>
  <si>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</si>
  <si>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</si>
  <si>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</si>
  <si>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</si>
  <si>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</si>
  <si>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</si>
  <si>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</si>
  <si>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</si>
  <si>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</si>
  <si>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</si>
  <si>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</si>
  <si>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</si>
  <si>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</si>
  <si>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</si>
  <si>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</si>
  <si>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</si>
  <si>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</si>
  <si>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</si>
  <si>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</si>
  <si>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</si>
  <si>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</si>
  <si>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</si>
  <si>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</si>
  <si>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</si>
  <si>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</si>
  <si>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</si>
  <si>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</si>
  <si>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</si>
  <si>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</si>
  <si>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</si>
  <si>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</si>
  <si>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</si>
  <si>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</si>
  <si>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</si>
  <si>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</si>
  <si>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</si>
  <si>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</si>
  <si>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</si>
  <si>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</si>
  <si>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</si>
  <si>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</si>
  <si>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</si>
  <si>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</si>
  <si>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</si>
  <si>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</si>
  <si>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</si>
  <si>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</si>
  <si>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</si>
  <si>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</si>
  <si>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</si>
  <si>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</si>
  <si>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</si>
  <si>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</si>
  <si>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</si>
  <si>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</si>
  <si>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</si>
  <si>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</si>
  <si>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</si>
  <si>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</si>
  <si>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</si>
  <si>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</si>
  <si>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</si>
  <si>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</si>
  <si>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</si>
  <si>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</si>
  <si>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</si>
  <si>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</si>
  <si>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</si>
  <si>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</si>
  <si>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</si>
  <si>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</si>
  <si>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</si>
  <si>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</si>
  <si>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</si>
  <si>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</si>
  <si>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</si>
  <si>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</si>
  <si>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</si>
  <si>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</si>
  <si>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</si>
  <si>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</si>
  <si>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</si>
  <si>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</si>
  <si>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</si>
  <si>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</si>
  <si>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</si>
  <si>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</si>
  <si>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</si>
  <si>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</si>
  <si>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</si>
  <si>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</si>
  <si>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</si>
  <si>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</si>
  <si>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</si>
  <si>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</si>
  <si>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</si>
  <si>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</si>
  <si>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</si>
  <si>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</si>
  <si>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</si>
  <si>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</si>
  <si>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</si>
  <si>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</si>
  <si>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</si>
  <si>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</si>
  <si>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</si>
  <si>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</si>
  <si>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</si>
  <si>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</si>
  <si>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</si>
  <si>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</si>
  <si>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</si>
  <si>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</si>
  <si>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</si>
  <si>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</si>
  <si>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</si>
  <si>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</si>
  <si>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</si>
  <si>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</si>
  <si>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</si>
  <si>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</si>
  <si>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</si>
  <si>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</si>
  <si>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</si>
  <si>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</si>
  <si>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</si>
  <si>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</si>
  <si>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</si>
  <si>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</si>
  <si>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</si>
  <si>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</si>
  <si>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</si>
  <si>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</si>
  <si>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</si>
  <si>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</si>
  <si>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</si>
  <si>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</si>
  <si>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</si>
  <si>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</si>
  <si>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</si>
  <si>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</si>
  <si>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</si>
  <si>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</si>
  <si>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</si>
  <si>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</si>
  <si>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</si>
  <si>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</si>
  <si>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</si>
  <si>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</si>
  <si>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</si>
  <si>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</si>
  <si>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</si>
  <si>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</si>
  <si>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</si>
  <si>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</si>
  <si>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</si>
  <si>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</si>
  <si>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</si>
  <si>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</si>
  <si>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</si>
  <si>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</si>
  <si>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</si>
  <si>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</si>
  <si>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</si>
  <si>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</si>
  <si>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</si>
  <si>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</si>
  <si>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</si>
  <si>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</si>
  <si>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</si>
  <si>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</si>
  <si>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</si>
  <si>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</si>
  <si>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</si>
  <si>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</si>
  <si>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</si>
  <si>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</si>
  <si>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</si>
  <si>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</si>
  <si>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</si>
  <si>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</si>
  <si>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</si>
  <si>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</si>
  <si>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</si>
  <si>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</si>
  <si>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</si>
  <si>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</si>
  <si>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</si>
  <si>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</si>
  <si>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</si>
  <si>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</si>
  <si>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</si>
  <si>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</si>
  <si>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</si>
  <si>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</si>
  <si>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</si>
  <si>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</si>
  <si>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</si>
  <si>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</si>
  <si>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</si>
  <si>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</si>
  <si>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</si>
  <si>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</si>
  <si>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</si>
  <si>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</si>
  <si>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</si>
  <si>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</si>
  <si>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</si>
  <si>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</si>
  <si>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</si>
  <si>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</si>
  <si>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</si>
  <si>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</si>
  <si>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</si>
  <si>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</si>
  <si>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</si>
  <si>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</si>
  <si>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</si>
  <si>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</si>
  <si>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</si>
  <si>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</si>
  <si>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</si>
  <si>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</si>
  <si>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</si>
  <si>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</si>
  <si>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</si>
  <si>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</si>
  <si>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</si>
  <si>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</si>
  <si>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</si>
  <si>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</si>
  <si>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</si>
  <si>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</si>
  <si>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</si>
  <si>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</si>
  <si>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</si>
  <si>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</si>
  <si>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</si>
  <si>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</si>
  <si>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</si>
  <si>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</si>
  <si>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</si>
  <si>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</si>
  <si>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</si>
  <si>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</si>
  <si>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</si>
  <si>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</si>
  <si>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</si>
  <si>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</si>
  <si>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</si>
  <si>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</si>
  <si>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</si>
  <si>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</si>
  <si>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</si>
  <si>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</si>
  <si>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</si>
  <si>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</si>
  <si>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</si>
  <si>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</si>
  <si>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</si>
  <si>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</si>
  <si>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</si>
  <si>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</si>
  <si>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</si>
  <si>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</si>
  <si>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</si>
  <si>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</si>
  <si>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</si>
  <si>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</si>
  <si>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</si>
  <si>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</si>
  <si>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</si>
  <si>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</si>
  <si>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</si>
  <si>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</si>
  <si>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</si>
  <si>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</si>
  <si>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</si>
  <si>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</si>
  <si>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</si>
  <si>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</si>
  <si>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</si>
  <si>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</si>
  <si>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</si>
  <si>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</si>
  <si>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</si>
  <si>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</si>
  <si>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</si>
  <si>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</si>
  <si>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</si>
  <si>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</si>
  <si>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</si>
  <si>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</si>
  <si>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</si>
  <si>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</si>
  <si>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</si>
  <si>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</si>
  <si>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</si>
  <si>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</si>
  <si>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</si>
  <si>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</si>
  <si>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</si>
  <si>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</si>
  <si>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</si>
  <si>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</si>
  <si>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</si>
  <si>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</si>
  <si>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</si>
  <si>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</si>
  <si>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</si>
  <si>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</si>
  <si>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</si>
  <si>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</si>
  <si>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</si>
  <si>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</si>
  <si>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</si>
  <si>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</si>
  <si>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</si>
  <si>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</si>
  <si>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</si>
  <si>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</si>
  <si>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</si>
  <si>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</si>
  <si>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</si>
  <si>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</si>
  <si>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</si>
  <si>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</si>
  <si>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</si>
  <si>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</si>
  <si>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</si>
  <si>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</si>
  <si>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</si>
  <si>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</si>
  <si>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</si>
  <si>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</si>
  <si>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</si>
  <si>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</si>
  <si>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</si>
  <si>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</si>
  <si>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</si>
  <si>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</si>
  <si>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</si>
  <si>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</si>
  <si>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</si>
  <si>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</si>
  <si>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</si>
  <si>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</si>
  <si>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</si>
  <si>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</si>
  <si>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</si>
  <si>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</si>
  <si>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</si>
  <si>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</si>
  <si>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</si>
  <si>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</si>
  <si>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</si>
  <si>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</si>
  <si>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</si>
  <si>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</si>
  <si>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</si>
  <si>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</si>
  <si>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</si>
  <si>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</si>
  <si>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</si>
  <si>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</si>
  <si>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</si>
  <si>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</si>
  <si>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</si>
  <si>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</si>
  <si>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</si>
  <si>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</si>
  <si>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</si>
  <si>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</si>
  <si>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</si>
  <si>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</si>
  <si>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</si>
  <si>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</si>
  <si>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</si>
  <si>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</si>
  <si>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</si>
  <si>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</si>
  <si>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</si>
  <si>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</si>
  <si>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</si>
  <si>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</si>
  <si>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</si>
  <si>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</si>
  <si>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</si>
  <si>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</si>
  <si>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</si>
  <si>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</si>
  <si>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</si>
  <si>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</si>
  <si>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</si>
  <si>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</si>
  <si>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</si>
  <si>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</si>
  <si>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</si>
  <si>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</si>
  <si>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</si>
  <si>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</si>
  <si>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</si>
  <si>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</si>
  <si>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</si>
  <si>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</si>
  <si>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</si>
  <si>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</si>
  <si>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</si>
  <si>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</si>
  <si>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</si>
  <si>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</si>
  <si>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</si>
  <si>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</si>
  <si>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</si>
  <si>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</si>
  <si>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</si>
  <si>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</si>
  <si>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</si>
  <si>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</si>
  <si>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</si>
  <si>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</si>
  <si>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</si>
  <si>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</si>
  <si>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</si>
  <si>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</si>
  <si>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</si>
  <si>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</si>
  <si>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</si>
  <si>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</si>
  <si>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</si>
  <si>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</si>
  <si>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</si>
  <si>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</si>
  <si>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</si>
  <si>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</si>
  <si>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</si>
  <si>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</si>
  <si>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</si>
  <si>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</si>
  <si>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</si>
  <si>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</si>
  <si>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</si>
  <si>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</si>
  <si>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</si>
  <si>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</si>
  <si>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</si>
  <si>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</si>
  <si>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</si>
  <si>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</si>
  <si>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</si>
  <si>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</si>
  <si>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</si>
  <si>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</si>
  <si>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</si>
  <si>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</si>
  <si>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</si>
  <si>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</si>
  <si>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</si>
  <si>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</si>
  <si>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</si>
  <si>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</si>
  <si>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</si>
  <si>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</si>
  <si>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</si>
  <si>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</si>
  <si>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</si>
  <si>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</si>
  <si>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</si>
  <si>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</si>
  <si>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</si>
  <si>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</si>
  <si>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</si>
  <si>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</si>
  <si>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</si>
  <si>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</si>
  <si>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</si>
  <si>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</si>
  <si>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</si>
  <si>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</si>
  <si>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</si>
  <si>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</si>
  <si>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</si>
  <si>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</si>
  <si>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</si>
  <si>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</si>
  <si>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</si>
  <si>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</si>
  <si>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</si>
  <si>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</si>
  <si>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</si>
  <si>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</si>
  <si>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</si>
  <si>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</si>
  <si>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</si>
  <si>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</si>
  <si>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</si>
  <si>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</si>
  <si>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</si>
  <si>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</si>
  <si>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</si>
  <si>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</si>
  <si>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</si>
  <si>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</si>
  <si>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</si>
  <si>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</si>
  <si>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</si>
  <si>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</si>
  <si>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</si>
  <si>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</si>
  <si>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</si>
  <si>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</si>
  <si>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</si>
  <si>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</si>
  <si>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</si>
  <si>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</si>
  <si>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</si>
  <si>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</si>
  <si>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</si>
  <si>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</si>
  <si>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</si>
  <si>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</si>
  <si>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</si>
  <si>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</si>
  <si>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</si>
  <si>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</si>
  <si>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</si>
  <si>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</si>
  <si>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</si>
  <si>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</si>
  <si>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</si>
  <si>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</si>
  <si>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</si>
  <si>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</si>
  <si>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</si>
  <si>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</si>
  <si>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</si>
  <si>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</si>
  <si>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</si>
  <si>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</si>
  <si>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</si>
  <si>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</si>
  <si>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</si>
  <si>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</si>
  <si>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</si>
  <si>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</si>
  <si>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</si>
  <si>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</si>
  <si>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</si>
  <si>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</si>
  <si>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</si>
  <si>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</si>
  <si>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</si>
  <si>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</si>
  <si>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</si>
  <si>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</si>
  <si>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</si>
  <si>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</si>
  <si>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</si>
  <si>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</si>
  <si>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</si>
  <si>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</si>
  <si>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</si>
  <si>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</si>
  <si>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</si>
  <si>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</si>
  <si>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</si>
  <si>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</si>
  <si>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</si>
  <si>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</si>
  <si>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</si>
  <si>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</si>
  <si>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</si>
  <si>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</si>
  <si>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</si>
  <si>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</si>
  <si>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</si>
  <si>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</si>
  <si>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</si>
  <si>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</si>
  <si>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</si>
  <si>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</si>
  <si>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</si>
  <si>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</si>
  <si>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</si>
  <si>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</si>
  <si>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</si>
  <si>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</si>
  <si>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</si>
  <si>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</si>
  <si>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</si>
  <si>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</si>
  <si>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</si>
  <si>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</si>
  <si>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</si>
  <si>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</si>
  <si>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</si>
  <si>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</si>
  <si>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</si>
  <si>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</si>
  <si>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</si>
  <si>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</si>
  <si>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</si>
  <si>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</si>
  <si>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</si>
  <si>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</si>
  <si>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</si>
  <si>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</si>
  <si>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</si>
  <si>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</si>
  <si>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</si>
  <si>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</si>
  <si>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</si>
  <si>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</si>
  <si>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</si>
  <si>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</si>
  <si>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</si>
  <si>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</si>
  <si>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</si>
  <si>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</si>
  <si>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</si>
  <si>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</si>
  <si>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</si>
  <si>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</si>
  <si>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</si>
  <si>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</si>
  <si>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</si>
  <si>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</si>
  <si>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</si>
  <si>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</si>
  <si>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</si>
  <si>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</si>
  <si>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</si>
  <si>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</si>
  <si>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</si>
  <si>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</si>
  <si>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</si>
  <si>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</si>
  <si>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</si>
  <si>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</si>
  <si>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</si>
  <si>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</si>
  <si>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</si>
  <si>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</si>
  <si>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</si>
  <si>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</si>
  <si>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</si>
  <si>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</si>
  <si>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</si>
  <si>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</si>
  <si>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</si>
  <si>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</si>
  <si>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</si>
  <si>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</si>
  <si>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</si>
  <si>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</si>
  <si>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</si>
  <si>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</si>
  <si>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</si>
  <si>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</si>
  <si>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</si>
  <si>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</si>
  <si>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</si>
  <si>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</si>
  <si>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</si>
  <si>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</si>
  <si>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</si>
  <si>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</si>
  <si>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</si>
  <si>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</si>
  <si>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</si>
  <si>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</si>
  <si>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</si>
  <si>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</si>
  <si>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</si>
  <si>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</si>
  <si>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</si>
  <si>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</si>
  <si>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</si>
  <si>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</si>
  <si>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</si>
  <si>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</si>
  <si>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</si>
  <si>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</si>
  <si>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</si>
  <si>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</si>
  <si>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</si>
  <si>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</si>
  <si>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</si>
  <si>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</si>
  <si>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</si>
  <si>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</si>
  <si>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</si>
  <si>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</si>
  <si>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</si>
  <si>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</si>
  <si>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</si>
  <si>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</si>
  <si>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</si>
  <si>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</si>
  <si>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</si>
  <si>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</si>
  <si>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</si>
  <si>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</si>
  <si>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</si>
  <si>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</si>
  <si>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</si>
  <si>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</si>
  <si>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</si>
  <si>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</si>
  <si>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</si>
  <si>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</si>
  <si>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</si>
  <si>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</si>
  <si>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</si>
  <si>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</si>
  <si>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</si>
  <si>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</si>
  <si>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</si>
  <si>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</si>
  <si>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</si>
  <si>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</si>
  <si>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</si>
  <si>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</si>
  <si>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</si>
  <si>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</si>
  <si>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</si>
  <si>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</si>
  <si>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</si>
  <si>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</si>
  <si>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</si>
  <si>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</si>
  <si>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</si>
  <si>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</si>
  <si>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</si>
  <si>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</si>
  <si>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</si>
  <si>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</si>
  <si>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</si>
  <si>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</si>
  <si>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</si>
  <si>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</si>
  <si>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</si>
  <si>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</si>
  <si>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</si>
  <si>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</si>
  <si>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</si>
  <si>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</si>
  <si>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</si>
  <si>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</si>
  <si>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</si>
  <si>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</si>
  <si>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</si>
  <si>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</si>
  <si>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</si>
  <si>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</si>
  <si>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</si>
  <si>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</si>
  <si>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</si>
  <si>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</si>
  <si>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</si>
  <si>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</si>
  <si>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</si>
  <si>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</si>
  <si>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</si>
  <si>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</si>
  <si>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</si>
  <si>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</si>
  <si>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</si>
  <si>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</si>
  <si>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</si>
  <si>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</si>
  <si>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</si>
  <si>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</si>
  <si>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</si>
  <si>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</si>
  <si>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</si>
  <si>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</si>
  <si>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</si>
  <si>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</si>
  <si>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</si>
  <si>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</si>
  <si>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</si>
  <si>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</si>
  <si>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</si>
  <si>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</si>
  <si>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</si>
  <si>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</si>
  <si>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</si>
  <si>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</si>
  <si>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</si>
  <si>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</si>
  <si>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</si>
  <si>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</si>
  <si>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</si>
  <si>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</si>
  <si>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</si>
  <si>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</si>
  <si>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</si>
  <si>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</si>
  <si>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</si>
  <si>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</si>
  <si>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</si>
  <si>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</si>
  <si>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</si>
  <si>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</si>
  <si>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</si>
  <si>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</si>
  <si>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</si>
  <si>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</si>
  <si>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</si>
  <si>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</si>
  <si>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</si>
  <si>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</si>
  <si>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</si>
  <si>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</si>
  <si>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</si>
  <si>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</si>
  <si>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</si>
  <si>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</si>
  <si>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</si>
  <si>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</si>
  <si>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</si>
  <si>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</si>
  <si>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</si>
  <si>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</si>
  <si>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</si>
  <si>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</si>
  <si>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</si>
  <si>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</si>
  <si>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</si>
  <si>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</si>
  <si>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</si>
  <si>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</si>
  <si>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</si>
  <si>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</si>
  <si>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</si>
  <si>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</si>
  <si>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</si>
  <si>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</si>
  <si>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</si>
  <si>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</si>
  <si>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</si>
  <si>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</si>
  <si>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</si>
  <si>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</si>
  <si>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</si>
  <si>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</si>
  <si>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</si>
  <si>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</si>
  <si>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</si>
  <si>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</si>
  <si>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</si>
  <si>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</si>
  <si>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</si>
  <si>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</si>
  <si>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</si>
  <si>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</si>
  <si>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</si>
  <si>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</si>
  <si>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</si>
  <si>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</si>
  <si>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</si>
  <si>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</si>
  <si>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</si>
  <si>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</si>
  <si>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</si>
  <si>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</si>
  <si>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</si>
  <si>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</si>
  <si>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</si>
  <si>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</si>
  <si>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</si>
  <si>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</si>
  <si>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</si>
  <si>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</si>
  <si>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</si>
  <si>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</si>
  <si>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</si>
  <si>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</si>
  <si>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</si>
  <si>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</si>
  <si>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</si>
  <si>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</si>
  <si>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</si>
  <si>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</si>
  <si>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</si>
  <si>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</si>
  <si>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</si>
  <si>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</si>
  <si>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</si>
  <si>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</si>
  <si>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</si>
  <si>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</si>
  <si>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</si>
  <si>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</si>
  <si>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</si>
  <si>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</si>
  <si>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</si>
  <si>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</si>
  <si>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</si>
  <si>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</si>
  <si>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</si>
  <si>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</si>
  <si>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</si>
  <si>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</si>
  <si>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</si>
  <si>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</si>
  <si>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</si>
  <si>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</si>
  <si>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</si>
  <si>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</si>
  <si>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</si>
  <si>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</si>
  <si>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</si>
  <si>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</si>
  <si>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</si>
  <si>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</si>
  <si>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</si>
  <si>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</si>
  <si>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</si>
  <si>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</si>
  <si>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</si>
  <si>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</si>
  <si>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</si>
  <si>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</si>
  <si>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</si>
  <si>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</si>
  <si>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</si>
  <si>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</si>
  <si>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</si>
  <si>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</si>
  <si>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</si>
  <si>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</si>
  <si>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</si>
  <si>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</si>
  <si>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</si>
  <si>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</si>
  <si>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</si>
  <si>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</si>
  <si>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</si>
  <si>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</si>
  <si>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</si>
  <si>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</si>
  <si>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</si>
  <si>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</si>
  <si>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</si>
  <si>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</si>
  <si>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</si>
  <si>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</si>
  <si>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</si>
  <si>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</si>
  <si>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</si>
  <si>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</si>
  <si>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</si>
  <si>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</si>
  <si>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</si>
  <si>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</si>
  <si>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</si>
  <si>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</si>
  <si>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</si>
  <si>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</si>
  <si>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</si>
  <si>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</si>
  <si>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</si>
  <si>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</si>
  <si>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</si>
  <si>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</si>
  <si>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</si>
  <si>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</si>
  <si>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</si>
  <si>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</si>
  <si>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</si>
  <si>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</si>
  <si>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</si>
  <si>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</si>
  <si>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</si>
  <si>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</si>
  <si>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</si>
  <si>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</si>
  <si>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</si>
  <si>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</si>
  <si>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</si>
  <si>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</si>
  <si>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</si>
  <si>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</si>
  <si>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</si>
  <si>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</si>
  <si>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</si>
  <si>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</si>
  <si>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</si>
  <si>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</si>
  <si>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</si>
  <si>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</si>
  <si>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</si>
  <si>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</si>
  <si>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</si>
  <si>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</si>
  <si>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</si>
  <si>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</si>
  <si>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</si>
  <si>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</si>
  <si>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</si>
  <si>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</si>
  <si>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</si>
  <si>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</si>
  <si>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</si>
  <si>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</si>
  <si>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</si>
  <si>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</si>
  <si>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</si>
  <si>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</si>
  <si>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</si>
  <si>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</si>
  <si>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</si>
  <si>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</si>
  <si>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</si>
  <si>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</si>
  <si>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</si>
  <si>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</si>
  <si>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</si>
  <si>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</si>
  <si>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</si>
  <si>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</si>
  <si>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</si>
  <si>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</si>
  <si>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</si>
  <si>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</si>
  <si>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</si>
  <si>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</si>
  <si>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</si>
  <si>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</si>
  <si>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</si>
  <si>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</si>
  <si>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</si>
  <si>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</si>
  <si>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</si>
  <si>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</si>
  <si>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</si>
  <si>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</si>
  <si>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</si>
  <si>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</si>
  <si>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</si>
  <si>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</si>
  <si>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</si>
  <si>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</si>
  <si>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</si>
  <si>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</si>
  <si>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</si>
  <si>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</si>
  <si>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</si>
  <si>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</si>
  <si>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</si>
  <si>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</si>
  <si>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</si>
  <si>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</si>
  <si>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</si>
  <si>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</si>
  <si>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</si>
  <si>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</si>
  <si>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</si>
  <si>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</si>
  <si>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</si>
  <si>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</si>
  <si>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</si>
  <si>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</si>
  <si>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</si>
  <si>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</si>
  <si>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</si>
  <si>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</si>
  <si>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</si>
  <si>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</si>
  <si>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</si>
  <si>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</si>
  <si>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</si>
  <si>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</si>
  <si>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</si>
  <si>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</si>
  <si>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</si>
  <si>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</si>
  <si>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</si>
  <si>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</si>
  <si>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</si>
  <si>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</si>
  <si>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</si>
  <si>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</si>
  <si>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</si>
  <si>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</si>
  <si>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</si>
  <si>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</si>
  <si>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</si>
  <si>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</si>
  <si>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</si>
  <si>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</si>
  <si>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</si>
  <si>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</si>
  <si>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</si>
  <si>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</si>
  <si>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</si>
  <si>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</si>
  <si>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</si>
  <si>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</si>
  <si>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</si>
  <si>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</si>
  <si>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</si>
  <si>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</si>
  <si>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</si>
  <si>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</si>
  <si>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</si>
  <si>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</si>
  <si>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</si>
  <si>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</si>
  <si>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</si>
  <si>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</si>
  <si>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</si>
  <si>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</si>
  <si>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</si>
  <si>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</si>
  <si>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</si>
  <si>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</si>
  <si>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</si>
  <si>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</si>
  <si>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</si>
  <si>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</si>
  <si>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</si>
  <si>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</si>
  <si>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</si>
  <si>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</si>
  <si>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</si>
  <si>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</si>
  <si>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</si>
  <si>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</si>
  <si>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</si>
  <si>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</si>
  <si>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</si>
  <si>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</si>
  <si>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</si>
  <si>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</si>
  <si>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</si>
  <si>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</si>
  <si>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</si>
  <si>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</si>
  <si>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</si>
  <si>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</si>
  <si>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</si>
  <si>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</si>
  <si>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</si>
  <si>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</si>
  <si>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</si>
  <si>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</si>
  <si>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</si>
  <si>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</si>
  <si>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</si>
  <si>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</si>
  <si>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</si>
  <si>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</si>
  <si>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</si>
  <si>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</si>
  <si>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</si>
  <si>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</si>
  <si>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</si>
  <si>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</si>
  <si>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</si>
  <si>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</si>
  <si>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</si>
  <si>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</si>
  <si>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</si>
  <si>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</si>
  <si>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</si>
  <si>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</si>
  <si>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</si>
  <si>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</si>
  <si>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</si>
  <si>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</si>
  <si>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</si>
  <si>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</si>
  <si>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</si>
  <si>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</si>
  <si>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</si>
  <si>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</si>
  <si>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</si>
  <si>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</si>
  <si>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</si>
  <si>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</si>
  <si>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</si>
  <si>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</si>
  <si>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</si>
  <si>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</si>
  <si>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</si>
  <si>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</si>
  <si>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</si>
  <si>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</si>
  <si>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</si>
  <si>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</si>
  <si>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</si>
  <si>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</si>
  <si>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</si>
  <si>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</si>
  <si>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</si>
  <si>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</si>
  <si>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</si>
  <si>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</si>
  <si>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</si>
  <si>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</si>
  <si>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</si>
  <si>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</si>
  <si>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</si>
  <si>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</si>
  <si>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</si>
  <si>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</si>
  <si>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</si>
  <si>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</si>
  <si>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</si>
  <si>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</si>
  <si>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</si>
  <si>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</si>
  <si>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</si>
  <si>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</si>
  <si>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</si>
  <si>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</si>
  <si>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</si>
  <si>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</si>
  <si>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</si>
  <si>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</si>
  <si>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</si>
  <si>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</si>
  <si>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</si>
  <si>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</si>
  <si>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</si>
  <si>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</si>
  <si>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</si>
  <si>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</si>
  <si>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</si>
  <si>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</si>
  <si>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</si>
  <si>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</si>
  <si>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</si>
  <si>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</si>
  <si>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</si>
  <si>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</si>
  <si>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</si>
  <si>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</si>
  <si>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</si>
  <si>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</si>
  <si>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</si>
  <si>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</si>
  <si>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</si>
  <si>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</si>
  <si>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</si>
  <si>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</si>
  <si>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</si>
  <si>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</si>
  <si>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</si>
  <si>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</si>
  <si>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</si>
  <si>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</si>
  <si>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</si>
  <si>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</si>
  <si>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</si>
  <si>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</si>
  <si>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</si>
  <si>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</si>
  <si>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</si>
  <si>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</si>
  <si>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</si>
  <si>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</si>
  <si>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</si>
  <si>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</si>
  <si>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</si>
  <si>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</si>
  <si>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</si>
  <si>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</si>
  <si>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</si>
  <si>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</si>
  <si>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</si>
  <si>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</si>
  <si>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</si>
  <si>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</si>
  <si>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</si>
  <si>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</si>
  <si>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</si>
  <si>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</si>
  <si>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</si>
  <si>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</si>
  <si>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</si>
  <si>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</si>
  <si>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</si>
  <si>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</si>
  <si>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</si>
  <si>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</si>
  <si>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</si>
  <si>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</si>
  <si>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</si>
  <si>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</si>
  <si>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</si>
  <si>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</si>
  <si>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</si>
  <si>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</si>
  <si>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</si>
  <si>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</si>
  <si>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</si>
  <si>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</si>
  <si>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</si>
  <si>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</si>
  <si>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</si>
  <si>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</si>
  <si>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</si>
  <si>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</si>
  <si>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</si>
  <si>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</si>
  <si>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</si>
  <si>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</si>
  <si>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</si>
  <si>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</si>
  <si>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</si>
  <si>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</si>
  <si>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</si>
  <si>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</si>
  <si>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</si>
  <si>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</si>
  <si>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</si>
  <si>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</si>
  <si>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</si>
  <si>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</si>
  <si>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</si>
  <si>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</si>
  <si>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</si>
  <si>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</si>
  <si>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</si>
  <si>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</si>
  <si>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</si>
  <si>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</si>
  <si>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</si>
  <si>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</si>
  <si>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</si>
  <si>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</si>
  <si>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</si>
  <si>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</si>
  <si>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</si>
  <si>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</si>
  <si>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</si>
  <si>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</si>
  <si>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</si>
  <si>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</si>
  <si>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</si>
  <si>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</si>
  <si>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</si>
  <si>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</si>
  <si>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</si>
  <si>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</si>
  <si>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</si>
  <si>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</si>
  <si>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</si>
  <si>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</si>
  <si>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</si>
  <si>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</si>
  <si>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</si>
  <si>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</si>
  <si>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</si>
  <si>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</si>
  <si>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</si>
  <si>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</si>
  <si>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</si>
  <si>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</si>
  <si>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</si>
  <si>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</si>
  <si>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</si>
  <si>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</si>
  <si>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</si>
  <si>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</si>
  <si>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</si>
  <si>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</si>
  <si>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</si>
  <si>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</si>
  <si>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</si>
  <si>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</si>
  <si>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</si>
  <si>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</si>
  <si>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</si>
  <si>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</si>
  <si>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</si>
  <si>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</si>
  <si>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</si>
  <si>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</si>
  <si>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</si>
  <si>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</si>
  <si>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</si>
  <si>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</si>
  <si>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</si>
  <si>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</si>
  <si>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</si>
  <si>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</si>
  <si>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</si>
  <si>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</si>
  <si>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</si>
  <si>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</si>
  <si>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</si>
  <si>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</si>
  <si>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</si>
  <si>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</si>
  <si>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</si>
  <si>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</si>
  <si>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</si>
  <si>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</si>
  <si>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</si>
  <si>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</si>
  <si>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</si>
  <si>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</si>
  <si>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</si>
  <si>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</si>
  <si>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</si>
  <si>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</si>
  <si>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</si>
  <si>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</si>
  <si>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</si>
  <si>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</si>
  <si>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</si>
  <si>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</si>
  <si>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</si>
  <si>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</si>
  <si>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</si>
  <si>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</si>
  <si>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</si>
  <si>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</si>
  <si>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</si>
  <si>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</si>
  <si>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</si>
  <si>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</si>
  <si>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</si>
  <si>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</si>
  <si>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</si>
  <si>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</si>
  <si>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</si>
  <si>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</si>
  <si>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</si>
  <si>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</si>
  <si>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</si>
  <si>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</si>
  <si>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</si>
  <si>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</si>
  <si>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</si>
  <si>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</si>
  <si>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</si>
  <si>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</si>
  <si>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</si>
  <si>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</si>
  <si>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</si>
  <si>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</si>
  <si>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</si>
  <si>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</si>
  <si>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</si>
  <si>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</si>
  <si>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</si>
  <si>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</si>
  <si>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</si>
  <si>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</si>
  <si>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</si>
  <si>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</si>
  <si>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</si>
  <si>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</si>
  <si>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</si>
  <si>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</si>
  <si>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</si>
  <si>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</si>
  <si>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</si>
  <si>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</si>
  <si>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</si>
  <si>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</si>
  <si>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</si>
  <si>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</si>
  <si>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</si>
  <si>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</si>
  <si>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</si>
  <si>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</si>
  <si>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</si>
  <si>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</si>
  <si>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</si>
  <si>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</si>
  <si>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</si>
  <si>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</si>
  <si>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</si>
  <si>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</si>
  <si>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</si>
  <si>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</si>
  <si>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</si>
  <si>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</si>
  <si>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</si>
  <si>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</si>
  <si>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</si>
  <si>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</si>
  <si>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</si>
  <si>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</si>
  <si>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</si>
  <si>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</si>
  <si>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</si>
  <si>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</si>
  <si>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</si>
  <si>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</si>
  <si>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</si>
  <si>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</si>
  <si>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</si>
  <si>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</si>
  <si>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</si>
  <si>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</si>
  <si>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</si>
  <si>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</si>
  <si>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</si>
  <si>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</si>
  <si>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</si>
  <si>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</si>
  <si>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</si>
  <si>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</si>
  <si>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</si>
  <si>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</si>
  <si>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</si>
  <si>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</si>
  <si>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</si>
  <si>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</si>
  <si>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</si>
  <si>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</si>
  <si>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</si>
  <si>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</si>
  <si>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</si>
  <si>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</si>
  <si>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</si>
  <si>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</si>
  <si>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</si>
  <si>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</si>
  <si>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</si>
  <si>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</si>
  <si>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</si>
  <si>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</si>
  <si>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</si>
  <si>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</si>
  <si>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</si>
  <si>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</si>
  <si>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</si>
  <si>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</si>
  <si>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</si>
  <si>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</si>
  <si>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</si>
  <si>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</si>
  <si>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</si>
  <si>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</si>
  <si>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</si>
  <si>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</si>
  <si>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</si>
  <si>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</si>
  <si>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</si>
  <si>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</si>
  <si>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</si>
  <si>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</si>
  <si>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</si>
  <si>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</si>
  <si>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</si>
  <si>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</si>
  <si>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</si>
  <si>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</si>
  <si>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</si>
  <si>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</si>
  <si>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</si>
  <si>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</si>
  <si>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</si>
  <si>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</si>
  <si>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</si>
  <si>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</si>
  <si>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</si>
  <si>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</si>
  <si>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</si>
  <si>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</si>
  <si>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</si>
  <si>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</si>
  <si>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</si>
  <si>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</si>
  <si>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</si>
  <si>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</si>
  <si>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</si>
  <si>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</si>
  <si>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</si>
  <si>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</si>
  <si>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</si>
  <si>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</si>
  <si>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</si>
  <si>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</si>
  <si>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</si>
  <si>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</si>
  <si>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</si>
  <si>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</si>
  <si>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</si>
  <si>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</si>
  <si>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</si>
  <si>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</si>
  <si>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</si>
  <si>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</si>
  <si>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</si>
  <si>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</si>
  <si>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</si>
  <si>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</si>
  <si>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</si>
  <si>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</si>
  <si>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</si>
  <si>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</si>
  <si>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</si>
  <si>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</si>
  <si>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</si>
  <si>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</si>
  <si>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</si>
  <si>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</si>
  <si>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</si>
  <si>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</si>
  <si>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</si>
  <si>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</si>
  <si>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</si>
  <si>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</si>
  <si>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</si>
  <si>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</si>
  <si>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</si>
  <si>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</si>
  <si>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</si>
  <si>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</si>
  <si>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</si>
  <si>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</si>
  <si>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</si>
  <si>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</si>
  <si>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</si>
  <si>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</si>
  <si>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</si>
  <si>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</si>
  <si>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</si>
  <si>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</si>
  <si>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</si>
  <si>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</si>
  <si>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</si>
  <si>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</si>
  <si>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</si>
  <si>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</si>
  <si>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</si>
  <si>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</si>
  <si>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</si>
  <si>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</si>
  <si>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</si>
  <si>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</si>
  <si>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</si>
  <si>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</si>
  <si>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</si>
  <si>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</si>
  <si>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</si>
  <si>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</si>
  <si>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</si>
  <si>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</si>
  <si>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</si>
  <si>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</si>
  <si>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</si>
  <si>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</si>
  <si>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</si>
  <si>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</si>
  <si>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</si>
  <si>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</si>
  <si>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</si>
  <si>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</si>
  <si>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</si>
  <si>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</si>
  <si>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</si>
  <si>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</si>
  <si>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</si>
  <si>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</si>
  <si>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</si>
  <si>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</si>
  <si>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</si>
  <si>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</si>
  <si>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</si>
  <si>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</si>
  <si>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</si>
  <si>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</si>
  <si>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</si>
  <si>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</si>
  <si>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</si>
  <si>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</si>
  <si>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</si>
  <si>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</si>
  <si>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</si>
  <si>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</si>
  <si>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</si>
  <si>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</si>
  <si>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</si>
  <si>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</si>
  <si>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</si>
  <si>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</si>
  <si>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</si>
  <si>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</si>
  <si>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</si>
  <si>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</si>
  <si>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</si>
  <si>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</si>
  <si>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</si>
  <si>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</si>
  <si>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</si>
  <si>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</si>
  <si>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</si>
  <si>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</si>
  <si>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</si>
  <si>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</si>
  <si>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</si>
  <si>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</si>
  <si>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</si>
  <si>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</si>
  <si>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</si>
  <si>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</si>
  <si>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</si>
  <si>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</si>
  <si>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</si>
  <si>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</si>
  <si>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</si>
  <si>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</si>
  <si>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</si>
  <si>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</si>
  <si>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</si>
  <si>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</si>
  <si>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</si>
  <si>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</si>
  <si>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</si>
  <si>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</si>
  <si>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</si>
  <si>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</si>
  <si>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</si>
  <si>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</si>
  <si>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</si>
  <si>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</si>
  <si>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</si>
  <si>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</si>
  <si>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</si>
  <si>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</si>
  <si>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</si>
  <si>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</si>
  <si>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</si>
  <si>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</si>
  <si>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</si>
  <si>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</si>
  <si>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</si>
  <si>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</si>
  <si>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</si>
  <si>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</si>
  <si>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</si>
  <si>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</si>
  <si>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</si>
  <si>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</si>
  <si>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</si>
  <si>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</si>
  <si>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</si>
  <si>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</si>
  <si>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</si>
  <si>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</si>
  <si>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</si>
  <si>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</si>
  <si>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</si>
  <si>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</si>
  <si>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</si>
  <si>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</si>
  <si>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</si>
  <si>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</si>
  <si>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</si>
  <si>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</si>
  <si>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</si>
  <si>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</si>
  <si>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</si>
  <si>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</si>
  <si>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</si>
  <si>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</si>
  <si>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</si>
  <si>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</si>
  <si>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</si>
  <si>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</si>
  <si>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</si>
  <si>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</si>
  <si>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</si>
  <si>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</si>
  <si>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</si>
  <si>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</si>
  <si>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</si>
  <si>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</si>
  <si>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</si>
  <si>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</si>
  <si>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</si>
  <si>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</si>
  <si>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</si>
  <si>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</si>
  <si>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</si>
  <si>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</si>
  <si>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</si>
  <si>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</si>
  <si>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</si>
  <si>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</si>
  <si>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</si>
  <si>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</si>
  <si>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</si>
  <si>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</si>
  <si>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</si>
  <si>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</si>
  <si>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</si>
  <si>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</si>
  <si>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</si>
  <si>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</si>
  <si>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</si>
  <si>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</si>
  <si>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</si>
  <si>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</si>
  <si>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</si>
  <si>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</si>
  <si>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</si>
  <si>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</si>
  <si>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</si>
  <si>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</si>
  <si>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</si>
  <si>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</si>
  <si>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</si>
  <si>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</si>
  <si>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</si>
  <si>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</si>
  <si>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</si>
  <si>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</si>
  <si>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</si>
  <si>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</si>
  <si>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</si>
  <si>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</si>
  <si>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</si>
  <si>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</si>
  <si>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</si>
  <si>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</si>
  <si>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</si>
  <si>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</si>
  <si>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</si>
  <si>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</si>
  <si>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</si>
  <si>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</si>
  <si>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</si>
  <si>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</si>
  <si>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</si>
  <si>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</si>
  <si>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</si>
  <si>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</si>
  <si>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</si>
  <si>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</si>
  <si>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</si>
  <si>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</si>
  <si>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</si>
  <si>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</si>
  <si>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</si>
  <si>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</si>
  <si>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</si>
  <si>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</si>
  <si>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</si>
  <si>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</si>
  <si>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</si>
  <si>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</si>
  <si>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</si>
  <si>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</si>
  <si>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</si>
  <si>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</si>
  <si>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</si>
  <si>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</si>
  <si>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</si>
  <si>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</si>
  <si>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</si>
  <si>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</si>
  <si>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</si>
  <si>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</si>
  <si>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</si>
  <si>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</si>
  <si>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</si>
  <si>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</si>
  <si>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</si>
  <si>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</si>
  <si>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</si>
  <si>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</si>
  <si>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</si>
  <si>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</si>
  <si>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</si>
  <si>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</si>
  <si>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</si>
  <si>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</si>
  <si>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</si>
  <si>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</si>
  <si>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</si>
  <si>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</si>
  <si>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</si>
  <si>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</si>
  <si>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</si>
  <si>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</si>
  <si>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</si>
  <si>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</si>
  <si>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</si>
  <si>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</si>
  <si>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</si>
  <si>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</si>
  <si>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</si>
  <si>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</si>
  <si>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</si>
  <si>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</si>
  <si>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</si>
  <si>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</si>
  <si>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</si>
  <si>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</si>
  <si>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</si>
  <si>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</si>
  <si>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</si>
  <si>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</si>
  <si>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</si>
  <si>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</si>
  <si>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</si>
  <si>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</si>
  <si>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</si>
  <si>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</si>
  <si>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</si>
  <si>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</si>
  <si>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</si>
  <si>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</si>
  <si>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</si>
  <si>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</si>
  <si>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</si>
  <si>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</si>
  <si>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</si>
  <si>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</si>
  <si>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</si>
  <si>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</si>
  <si>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</si>
  <si>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</si>
  <si>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</si>
  <si>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</si>
  <si>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</si>
  <si>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</si>
  <si>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</si>
  <si>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</si>
  <si>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</si>
  <si>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</si>
  <si>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</si>
  <si>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</si>
  <si>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</si>
  <si>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</si>
  <si>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</si>
  <si>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</si>
  <si>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</si>
  <si>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</si>
  <si>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</si>
  <si>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</si>
  <si>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</si>
  <si>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</si>
  <si>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</si>
  <si>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</si>
  <si>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</si>
  <si>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</si>
  <si>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</si>
  <si>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</si>
  <si>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</si>
  <si>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</si>
  <si>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</si>
  <si>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</si>
  <si>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</si>
  <si>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</si>
  <si>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</si>
  <si>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</si>
  <si>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</si>
  <si>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</si>
  <si>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</si>
  <si>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</si>
  <si>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</si>
  <si>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</si>
  <si>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</si>
  <si>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</si>
  <si>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</si>
  <si>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</si>
  <si>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</si>
  <si>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</si>
  <si>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</si>
  <si>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</si>
  <si>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</si>
  <si>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</si>
  <si>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</si>
  <si>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</si>
  <si>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</si>
  <si>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</si>
  <si>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</si>
  <si>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</si>
  <si>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</si>
  <si>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</si>
  <si>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</si>
  <si>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</si>
  <si>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</si>
  <si>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</si>
  <si>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</si>
  <si>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</si>
  <si>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</si>
  <si>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</si>
  <si>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</si>
  <si>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</si>
  <si>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</si>
  <si>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</si>
  <si>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</si>
  <si>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</si>
  <si>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</si>
  <si>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</si>
  <si>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</si>
  <si>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</si>
  <si>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</si>
  <si>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</si>
  <si>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</si>
  <si>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</si>
  <si>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</si>
  <si>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</si>
  <si>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</si>
  <si>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</si>
  <si>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</si>
  <si>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</si>
  <si>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</si>
  <si>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</si>
  <si>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</si>
  <si>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</si>
  <si>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</si>
  <si>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</si>
  <si>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</si>
  <si>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</si>
  <si>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</si>
  <si>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</si>
  <si>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</si>
  <si>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</si>
  <si>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</si>
  <si>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</si>
  <si>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</si>
  <si>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</si>
  <si>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</si>
  <si>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</si>
  <si>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</si>
  <si>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</si>
  <si>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</si>
  <si>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</si>
  <si>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</si>
  <si>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</si>
  <si>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</si>
  <si>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</si>
  <si>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</si>
  <si>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</si>
  <si>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</si>
  <si>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</si>
  <si>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</si>
  <si>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</si>
  <si>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</si>
  <si>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</si>
  <si>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</si>
  <si>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</si>
  <si>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</si>
  <si>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</si>
  <si>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</si>
  <si>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</si>
  <si>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</si>
  <si>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</si>
  <si>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</si>
  <si>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</si>
  <si>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</si>
  <si>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</si>
  <si>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</si>
  <si>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</si>
  <si>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</si>
  <si>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</si>
  <si>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</si>
  <si>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</si>
  <si>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</si>
  <si>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</si>
  <si>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</si>
  <si>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</si>
  <si>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</si>
  <si>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</si>
  <si>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</si>
  <si>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</si>
  <si>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</si>
  <si>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</si>
  <si>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</si>
  <si>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</si>
  <si>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</si>
  <si>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</si>
  <si>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</si>
  <si>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</si>
  <si>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</si>
  <si>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</si>
  <si>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</si>
  <si>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</si>
  <si>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</si>
  <si>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</si>
  <si>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</si>
  <si>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</si>
  <si>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</si>
  <si>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</si>
  <si>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</si>
  <si>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</si>
  <si>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</si>
  <si>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</si>
  <si>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</si>
  <si>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</si>
  <si>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</si>
  <si>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</si>
  <si>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</si>
  <si>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</si>
  <si>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</si>
  <si>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</si>
  <si>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</si>
  <si>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</si>
  <si>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</si>
  <si>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</si>
  <si>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</si>
  <si>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</si>
  <si>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</si>
  <si>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</si>
  <si>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</si>
  <si>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</si>
  <si>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</si>
  <si>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</si>
  <si>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</si>
  <si>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</si>
  <si>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</si>
  <si>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</si>
  <si>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</si>
  <si>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</si>
  <si>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</si>
  <si>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</si>
  <si>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</si>
  <si>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</si>
  <si>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</si>
  <si>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</si>
  <si>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</si>
  <si>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</si>
  <si>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</si>
  <si>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</si>
  <si>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</si>
  <si>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</si>
  <si>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</si>
  <si>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</si>
  <si>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</si>
  <si>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</si>
  <si>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</si>
  <si>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</si>
  <si>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</si>
  <si>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</si>
  <si>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</si>
  <si>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</si>
  <si>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</si>
  <si>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</si>
  <si>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</si>
  <si>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</si>
  <si>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</si>
  <si>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</si>
  <si>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</si>
  <si>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</si>
  <si>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</si>
  <si>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</si>
  <si>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</si>
  <si>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</si>
  <si>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</si>
  <si>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</si>
  <si>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</si>
  <si>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</si>
  <si>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</si>
  <si>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</si>
  <si>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</si>
  <si>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</si>
  <si>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</si>
  <si>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</si>
  <si>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</si>
  <si>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</si>
  <si>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</si>
  <si>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</si>
  <si>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</si>
  <si>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</si>
  <si>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</si>
  <si>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</si>
  <si>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</si>
  <si>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</si>
  <si>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</si>
  <si>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</si>
  <si>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</si>
  <si>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</si>
  <si>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</si>
  <si>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</si>
  <si>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</si>
  <si>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</si>
  <si>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</si>
  <si>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</si>
  <si>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</si>
  <si>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</si>
  <si>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</si>
  <si>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</si>
  <si>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</si>
  <si>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</si>
  <si>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</si>
  <si>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</si>
  <si>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</si>
  <si>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</si>
  <si>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</si>
  <si>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</si>
  <si>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</si>
  <si>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</si>
  <si>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</si>
  <si>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</si>
  <si>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</si>
  <si>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</si>
  <si>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</si>
  <si>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</si>
  <si>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</si>
  <si>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</si>
  <si>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</si>
  <si>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</si>
  <si>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</si>
  <si>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</si>
  <si>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</si>
  <si>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</si>
  <si>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</si>
  <si>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</si>
  <si>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</si>
  <si>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</si>
  <si>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</si>
  <si>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</si>
  <si>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</si>
  <si>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</si>
  <si>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</si>
  <si>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</si>
  <si>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</si>
  <si>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</si>
  <si>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</si>
  <si>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</si>
  <si>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</si>
  <si>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</si>
  <si>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</si>
  <si>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</si>
  <si>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</si>
  <si>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</si>
  <si>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</si>
  <si>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</si>
  <si>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</si>
  <si>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</si>
  <si>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</si>
  <si>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</si>
  <si>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</si>
  <si>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</si>
  <si>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</si>
  <si>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</si>
  <si>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</si>
  <si>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</si>
  <si>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</si>
  <si>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</si>
  <si>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</si>
  <si>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</si>
  <si>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</si>
  <si>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</si>
  <si>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</si>
  <si>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</si>
  <si>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</si>
  <si>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</si>
  <si>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</si>
  <si>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</si>
  <si>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</si>
  <si>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</si>
  <si>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</si>
  <si>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</si>
  <si>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</si>
  <si>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</si>
  <si>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</si>
  <si>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</si>
  <si>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</si>
  <si>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</si>
  <si>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</si>
  <si>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</si>
  <si>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</si>
  <si>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</si>
  <si>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</si>
  <si>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</si>
  <si>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</si>
  <si>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</si>
  <si>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</si>
  <si>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</si>
  <si>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</si>
  <si>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</si>
  <si>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</si>
  <si>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</si>
  <si>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</si>
  <si>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</si>
  <si>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</si>
  <si>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</si>
  <si>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</si>
  <si>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</si>
  <si>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</si>
  <si>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</si>
  <si>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</si>
  <si>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</si>
  <si>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</si>
  <si>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</si>
  <si>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</si>
  <si>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</si>
  <si>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</si>
  <si>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</si>
  <si>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</si>
  <si>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</si>
  <si>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</si>
  <si>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</si>
  <si>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</si>
  <si>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</si>
  <si>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</si>
  <si>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</si>
  <si>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</si>
  <si>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</si>
  <si>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</si>
  <si>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</si>
  <si>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</si>
  <si>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</si>
  <si>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</si>
  <si>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</si>
  <si>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</si>
  <si>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</si>
  <si>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</si>
  <si>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</si>
  <si>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</si>
  <si>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</si>
  <si>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</si>
  <si>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</si>
  <si>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</si>
  <si>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</si>
  <si>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</si>
  <si>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</si>
  <si>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</si>
  <si>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</si>
  <si>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</si>
  <si>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</si>
  <si>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</si>
  <si>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</si>
  <si>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</si>
  <si>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</si>
  <si>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</si>
  <si>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</si>
  <si>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</si>
  <si>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</si>
  <si>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</si>
  <si>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</si>
  <si>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</si>
  <si>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</si>
  <si>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</si>
  <si>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</si>
  <si>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</si>
  <si>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</si>
  <si>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</si>
  <si>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</si>
  <si>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</si>
  <si>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</si>
  <si>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</si>
  <si>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</si>
  <si>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</si>
  <si>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</si>
  <si>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</si>
  <si>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</si>
  <si>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</si>
  <si>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</si>
  <si>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</si>
  <si>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</si>
  <si>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</si>
  <si>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</si>
  <si>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</si>
  <si>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</si>
  <si>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</si>
  <si>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</si>
  <si>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</si>
  <si>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</si>
  <si>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</si>
  <si>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</si>
  <si>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</si>
  <si>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</si>
  <si>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</si>
  <si>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</si>
  <si>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</si>
  <si>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</si>
  <si>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</si>
  <si>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</si>
  <si>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</si>
  <si>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</si>
  <si>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</si>
  <si>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</si>
  <si>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</si>
  <si>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</si>
  <si>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</si>
  <si>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</si>
  <si>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</si>
  <si>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</si>
  <si>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</si>
  <si>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</si>
  <si>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</si>
  <si>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</si>
  <si>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</si>
  <si>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</si>
  <si>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</si>
  <si>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</si>
  <si>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</si>
  <si>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</si>
  <si>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</si>
  <si>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</si>
  <si>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</si>
  <si>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</si>
  <si>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</si>
  <si>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</si>
  <si>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</si>
  <si>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</si>
  <si>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</si>
  <si>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</si>
  <si>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</si>
  <si>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</si>
  <si>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</si>
  <si>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</si>
  <si>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</si>
  <si>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</si>
  <si>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</si>
  <si>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</si>
  <si>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</si>
  <si>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</si>
  <si>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</si>
  <si>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</si>
  <si>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</si>
  <si>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</si>
  <si>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</si>
  <si>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</si>
  <si>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</si>
  <si>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</si>
  <si>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</si>
  <si>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</si>
  <si>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</si>
  <si>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</si>
  <si>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</si>
  <si>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</si>
  <si>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</si>
  <si>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</si>
  <si>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</si>
  <si>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</si>
  <si>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</si>
  <si>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</si>
  <si>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</si>
  <si>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</si>
  <si>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</si>
  <si>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</si>
  <si>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</si>
  <si>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</si>
  <si>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</si>
  <si>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</si>
  <si>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</si>
  <si>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</si>
  <si>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</si>
  <si>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</si>
  <si>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</si>
  <si>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</si>
  <si>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</si>
  <si>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</si>
  <si>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</si>
  <si>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</si>
  <si>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</si>
  <si>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</si>
  <si>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</si>
  <si>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</si>
  <si>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</si>
  <si>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</si>
  <si>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</si>
  <si>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</si>
  <si>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</si>
  <si>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</si>
  <si>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</si>
  <si>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</si>
  <si>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</si>
  <si>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</si>
  <si>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</si>
  <si>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</si>
  <si>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</si>
  <si>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</si>
  <si>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</si>
  <si>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</si>
  <si>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</si>
  <si>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</si>
  <si>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</si>
  <si>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</si>
  <si>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</si>
  <si>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</si>
  <si>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</si>
  <si>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</si>
  <si>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</si>
  <si>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</si>
  <si>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</si>
  <si>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</si>
  <si>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</si>
  <si>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</si>
  <si>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</si>
  <si>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</si>
  <si>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</si>
  <si>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</si>
  <si>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</si>
  <si>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</si>
  <si>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</si>
  <si>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</si>
  <si>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</si>
  <si>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</si>
  <si>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</si>
  <si>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</si>
  <si>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</si>
  <si>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</si>
  <si>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</si>
  <si>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</si>
  <si>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</si>
  <si>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</si>
  <si>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</si>
  <si>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</si>
  <si>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</si>
  <si>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</si>
  <si>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</si>
  <si>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</si>
  <si>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</si>
  <si>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</si>
  <si>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</si>
  <si>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</si>
  <si>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</si>
  <si>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</si>
  <si>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</si>
  <si>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</si>
  <si>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</si>
  <si>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</si>
  <si>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</si>
  <si>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</si>
  <si>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</si>
  <si>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</si>
  <si>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</si>
  <si>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</si>
  <si>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</si>
  <si>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</si>
  <si>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</si>
  <si>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</si>
  <si>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</si>
  <si>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</si>
  <si>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</si>
  <si>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</si>
  <si>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</si>
  <si>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</si>
  <si>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</si>
  <si>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</si>
  <si>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</si>
  <si>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</si>
  <si>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</si>
  <si>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</si>
  <si>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</si>
  <si>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</si>
  <si>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</si>
  <si>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</si>
  <si>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</si>
  <si>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</si>
  <si>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</si>
  <si>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</si>
  <si>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</si>
  <si>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</si>
  <si>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</si>
  <si>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</si>
  <si>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</si>
  <si>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</si>
  <si>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</si>
  <si>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</si>
  <si>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</si>
  <si>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</si>
  <si>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</si>
  <si>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</si>
  <si>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</si>
  <si>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</si>
  <si>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</si>
  <si>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</si>
  <si>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</si>
  <si>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</si>
  <si>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</si>
  <si>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</si>
  <si>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</si>
  <si>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</si>
  <si>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</si>
  <si>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</si>
  <si>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</si>
  <si>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</si>
  <si>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</si>
  <si>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</si>
  <si>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</si>
  <si>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</si>
  <si>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</si>
  <si>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</si>
  <si>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</si>
  <si>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</si>
  <si>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</si>
  <si>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</si>
  <si>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</si>
  <si>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</si>
  <si>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</si>
  <si>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</si>
  <si>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</si>
  <si>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</si>
  <si>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</si>
  <si>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</si>
  <si>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</si>
  <si>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</si>
  <si>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</si>
  <si>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</si>
  <si>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</si>
  <si>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</si>
  <si>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</si>
  <si>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</si>
  <si>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</si>
  <si>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</si>
  <si>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</si>
  <si>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</si>
  <si>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</si>
  <si>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</si>
  <si>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</si>
  <si>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</si>
  <si>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</si>
  <si>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</si>
  <si>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</si>
  <si>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</si>
  <si>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</si>
  <si>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</si>
  <si>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</si>
  <si>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</si>
  <si>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</si>
  <si>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</si>
  <si>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</si>
  <si>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</si>
  <si>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</si>
  <si>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</si>
  <si>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</si>
  <si>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</si>
  <si>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</si>
  <si>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</si>
  <si>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</si>
  <si>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</si>
  <si>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</si>
  <si>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</si>
  <si>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</si>
  <si>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</si>
  <si>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</si>
  <si>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</si>
  <si>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</si>
  <si>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</si>
  <si>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</si>
  <si>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</si>
  <si>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</si>
  <si>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</si>
  <si>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</si>
  <si>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</si>
  <si>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</si>
  <si>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</si>
  <si>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</si>
  <si>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</si>
  <si>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</si>
  <si>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</si>
  <si>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</si>
  <si>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</si>
  <si>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</si>
  <si>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</si>
  <si>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</si>
  <si>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</si>
  <si>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</si>
  <si>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</si>
  <si>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</si>
  <si>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</si>
  <si>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</si>
  <si>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</si>
  <si>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</si>
  <si>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</si>
  <si>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</si>
  <si>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</si>
  <si>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</si>
  <si>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</si>
  <si>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</si>
  <si>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</si>
  <si>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</si>
  <si>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</si>
  <si>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</si>
  <si>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</si>
  <si>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</si>
  <si>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</si>
  <si>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</si>
  <si>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</si>
  <si>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</si>
  <si>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</si>
  <si>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</si>
  <si>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</si>
  <si>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</si>
  <si>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</si>
  <si>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</si>
  <si>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</si>
  <si>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</si>
  <si>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</si>
  <si>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</si>
  <si>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</si>
  <si>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</si>
  <si>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</si>
  <si>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</si>
  <si>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</si>
  <si>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</si>
  <si>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</si>
  <si>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</si>
  <si>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</si>
  <si>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</si>
  <si>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</si>
  <si>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</si>
  <si>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</si>
  <si>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</si>
  <si>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</si>
  <si>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</si>
  <si>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</si>
  <si>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</si>
  <si>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</si>
  <si>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</si>
  <si>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</si>
  <si>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</si>
  <si>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</si>
  <si>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</si>
  <si>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</si>
  <si>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</si>
  <si>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</si>
  <si>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</si>
  <si>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</si>
  <si>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</si>
  <si>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</si>
  <si>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</si>
  <si>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</si>
  <si>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</si>
  <si>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</si>
  <si>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</si>
  <si>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</si>
  <si>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</si>
  <si>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</si>
  <si>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</si>
  <si>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</si>
  <si>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</si>
  <si>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</si>
  <si>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</si>
  <si>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</si>
  <si>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</si>
  <si>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</si>
  <si>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</si>
  <si>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</si>
  <si>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</si>
  <si>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</si>
  <si>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</si>
  <si>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</si>
  <si>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</si>
  <si>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</si>
  <si>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</si>
  <si>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</si>
  <si>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</si>
  <si>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</si>
  <si>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</si>
  <si>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</si>
  <si>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</si>
  <si>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</si>
  <si>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</si>
  <si>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</si>
  <si>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</si>
  <si>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</si>
  <si>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</si>
  <si>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</si>
  <si>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</si>
  <si>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</si>
  <si>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</si>
  <si>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</si>
  <si>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</si>
  <si>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</si>
  <si>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</si>
  <si>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</si>
  <si>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</si>
  <si>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</si>
  <si>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</si>
  <si>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</si>
  <si>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</si>
  <si>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</si>
  <si>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</si>
  <si>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</si>
  <si>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</si>
  <si>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</si>
  <si>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</si>
  <si>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</si>
  <si>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</si>
  <si>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</si>
  <si>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</si>
  <si>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</si>
  <si>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</si>
  <si>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</si>
  <si>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</si>
  <si>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</si>
  <si>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</si>
  <si>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</si>
  <si>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</si>
  <si>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</si>
  <si>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</si>
  <si>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</si>
  <si>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</si>
  <si>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</si>
  <si>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</si>
  <si>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</si>
  <si>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</si>
  <si>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</si>
  <si>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</si>
  <si>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</si>
  <si>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</si>
  <si>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</si>
  <si>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</si>
  <si>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</si>
  <si>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</si>
  <si>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</si>
  <si>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</si>
  <si>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</si>
  <si>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</si>
  <si>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</si>
  <si>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</si>
  <si>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</si>
  <si>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</si>
  <si>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</si>
  <si>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</si>
  <si>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</si>
  <si>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</si>
  <si>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</si>
  <si>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</si>
  <si>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</si>
  <si>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</si>
  <si>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</si>
  <si>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</si>
  <si>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</si>
  <si>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</si>
  <si>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</si>
  <si>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</si>
  <si>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</si>
  <si>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</si>
  <si>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</si>
  <si>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</si>
  <si>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</si>
  <si>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</si>
  <si>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</si>
  <si>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</si>
  <si>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</si>
  <si>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</si>
  <si>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</si>
  <si>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</si>
  <si>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</si>
  <si>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</si>
  <si>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</si>
  <si>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</si>
  <si>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</si>
  <si>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</si>
  <si>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</si>
  <si>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</si>
  <si>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</si>
  <si>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</si>
  <si>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</si>
  <si>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</si>
  <si>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</si>
  <si>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</si>
  <si>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</si>
  <si>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</si>
  <si>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</si>
  <si>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</si>
  <si>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</si>
  <si>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</si>
  <si>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</si>
  <si>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</si>
  <si>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</si>
  <si>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</si>
  <si>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</si>
  <si>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</si>
  <si>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</si>
  <si>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</si>
  <si>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</si>
  <si>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</si>
  <si>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</si>
  <si>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</si>
  <si>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</si>
  <si>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</si>
  <si>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</si>
  <si>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</si>
  <si>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</si>
  <si>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</si>
  <si>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</si>
  <si>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</si>
  <si>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</si>
  <si>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</si>
  <si>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</si>
  <si>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</si>
  <si>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</si>
  <si>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</si>
  <si>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</si>
  <si>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</si>
  <si>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</si>
  <si>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</si>
  <si>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</si>
  <si>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</si>
  <si>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</si>
  <si>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</si>
  <si>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</si>
  <si>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</si>
  <si>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</si>
  <si>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</si>
  <si>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</si>
  <si>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</si>
  <si>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</si>
  <si>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</si>
  <si>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</si>
  <si>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</si>
  <si>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</si>
  <si>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</si>
  <si>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</si>
  <si>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</si>
  <si>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</si>
  <si>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</si>
  <si>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</si>
  <si>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</si>
  <si>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</si>
  <si>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</si>
  <si>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</si>
  <si>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</si>
  <si>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</si>
  <si>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</si>
  <si>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</si>
  <si>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</si>
  <si>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</si>
  <si>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</si>
  <si>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</si>
  <si>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</si>
  <si>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</si>
  <si>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</si>
  <si>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</si>
  <si>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</si>
  <si>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</si>
  <si>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</si>
  <si>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</si>
  <si>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</si>
  <si>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</si>
  <si>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</si>
  <si>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</si>
  <si>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</si>
  <si>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</si>
  <si>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</si>
  <si>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</si>
  <si>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</si>
  <si>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</si>
  <si>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</si>
  <si>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</si>
  <si>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</si>
  <si>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</si>
  <si>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</si>
  <si>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</si>
  <si>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</si>
  <si>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</si>
  <si>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</si>
  <si>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</si>
  <si>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</si>
  <si>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</si>
  <si>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</si>
  <si>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</si>
  <si>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</si>
  <si>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</si>
  <si>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</si>
  <si>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</si>
  <si>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</si>
  <si>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</si>
  <si>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</si>
  <si>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</si>
  <si>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</si>
  <si>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</si>
  <si>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</si>
  <si>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</si>
  <si>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</si>
  <si>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</si>
  <si>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</si>
  <si>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</si>
  <si>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</si>
  <si>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</si>
  <si>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</si>
  <si>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</si>
  <si>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</si>
  <si>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</si>
  <si>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</si>
  <si>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</si>
  <si>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</si>
  <si>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</si>
  <si>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</si>
  <si>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</si>
  <si>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</si>
  <si>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</si>
  <si>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</si>
  <si>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</si>
  <si>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</si>
  <si>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</si>
  <si>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</si>
  <si>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</si>
  <si>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</si>
  <si>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</si>
  <si>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</si>
  <si>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</si>
  <si>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</si>
  <si>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</si>
  <si>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</si>
  <si>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</si>
  <si>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</si>
  <si>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</si>
  <si>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</si>
  <si>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</si>
  <si>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</si>
  <si>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</si>
  <si>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</si>
  <si>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</si>
  <si>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</si>
  <si>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</si>
  <si>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</si>
  <si>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</si>
  <si>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</si>
  <si>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</si>
  <si>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</si>
  <si>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</si>
  <si>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</si>
  <si>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</si>
  <si>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</si>
  <si>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</si>
  <si>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</si>
  <si>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</si>
  <si>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</si>
  <si>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</si>
  <si>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</si>
  <si>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</si>
  <si>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</si>
  <si>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</si>
  <si>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</si>
  <si>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</si>
  <si>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</si>
  <si>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</si>
  <si>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</si>
  <si>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</si>
  <si>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</si>
  <si>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</si>
  <si>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</si>
  <si>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</si>
  <si>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</si>
  <si>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</si>
  <si>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</si>
  <si>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</si>
  <si>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</si>
  <si>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</si>
  <si>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</si>
  <si>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</si>
  <si>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</si>
  <si>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</si>
  <si>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</si>
  <si>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</si>
  <si>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</si>
  <si>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</si>
  <si>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</si>
  <si>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</si>
  <si>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</si>
  <si>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</si>
  <si>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</si>
  <si>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</si>
  <si>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</si>
  <si>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</si>
  <si>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</si>
  <si>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</si>
  <si>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</si>
  <si>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</si>
  <si>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</si>
  <si>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</si>
  <si>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</si>
  <si>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</si>
  <si>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</si>
  <si>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</si>
  <si>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</si>
  <si>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</si>
  <si>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</si>
  <si>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</si>
  <si>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</si>
  <si>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</si>
  <si>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</si>
  <si>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</si>
  <si>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</si>
  <si>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</si>
  <si>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</si>
  <si>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</si>
  <si>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</si>
  <si>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</si>
  <si>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</si>
  <si>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</si>
  <si>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</si>
  <si>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</si>
  <si>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</si>
  <si>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</si>
  <si>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</si>
  <si>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</si>
  <si>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</si>
  <si>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</si>
  <si>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</si>
  <si>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</si>
  <si>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</si>
  <si>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</si>
  <si>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</si>
  <si>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</si>
  <si>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</si>
  <si>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</si>
  <si>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</si>
  <si>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</si>
  <si>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</si>
  <si>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</si>
  <si>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</si>
  <si>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</si>
  <si>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</si>
  <si>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</si>
  <si>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</si>
  <si>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</si>
  <si>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</si>
  <si>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</si>
  <si>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</si>
  <si>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</si>
  <si>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</si>
  <si>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</si>
  <si>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</si>
  <si>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</si>
  <si>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</si>
  <si>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</si>
  <si>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</si>
  <si>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</si>
  <si>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</si>
  <si>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</si>
  <si>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</si>
  <si>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</si>
  <si>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</si>
  <si>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</si>
  <si>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</si>
  <si>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</si>
  <si>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</si>
  <si>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</si>
  <si>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</si>
  <si>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</si>
  <si>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</si>
  <si>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</si>
  <si>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</si>
  <si>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</si>
  <si>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</si>
  <si>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</si>
  <si>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</si>
  <si>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</si>
  <si>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</si>
  <si>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</si>
  <si>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</si>
  <si>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</si>
  <si>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</si>
  <si>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</si>
  <si>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</si>
  <si>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</si>
  <si>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</si>
  <si>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</si>
  <si>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</si>
  <si>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</si>
  <si>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</si>
  <si>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</si>
  <si>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</si>
  <si>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</si>
  <si>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</si>
  <si>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</si>
  <si>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</si>
  <si>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</si>
  <si>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</si>
  <si>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</si>
  <si>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</si>
  <si>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</si>
  <si>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</si>
  <si>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</si>
  <si>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</si>
  <si>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</si>
  <si>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</si>
  <si>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</si>
  <si>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</si>
  <si>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</si>
  <si>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</si>
  <si>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</si>
  <si>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</si>
  <si>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</si>
  <si>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</si>
  <si>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</si>
  <si>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</si>
  <si>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</si>
  <si>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</si>
  <si>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</si>
  <si>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</si>
  <si>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</si>
  <si>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</si>
  <si>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</si>
  <si>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</si>
  <si>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</si>
  <si>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</si>
  <si>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</si>
  <si>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</si>
  <si>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</si>
  <si>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</si>
  <si>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</si>
  <si>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</si>
  <si>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</si>
  <si>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</si>
  <si>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</si>
  <si>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</si>
  <si>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</si>
  <si>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</si>
  <si>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</si>
  <si>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</si>
  <si>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</si>
  <si>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</si>
  <si>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</si>
  <si>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</si>
  <si>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</si>
  <si>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</si>
  <si>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</si>
  <si>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</si>
  <si>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</si>
  <si>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</si>
  <si>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</si>
  <si>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</si>
  <si>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</si>
  <si>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</si>
  <si>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</si>
  <si>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</si>
  <si>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</si>
  <si>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</si>
  <si>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</si>
  <si>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</si>
  <si>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</si>
  <si>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</si>
  <si>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</si>
  <si>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</si>
  <si>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</si>
  <si>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</si>
  <si>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</si>
  <si>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</si>
  <si>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</si>
  <si>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</si>
  <si>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</si>
  <si>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</si>
  <si>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</si>
  <si>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</si>
  <si>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</si>
  <si>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</si>
  <si>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</si>
  <si>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</si>
  <si>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</si>
  <si>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</si>
  <si>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</si>
  <si>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</si>
  <si>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</si>
  <si>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</si>
  <si>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</si>
  <si>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</si>
  <si>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</si>
  <si>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</si>
  <si>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</si>
  <si>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</si>
  <si>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</si>
  <si>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</si>
  <si>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</si>
  <si>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</si>
  <si>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</si>
  <si>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</si>
  <si>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</si>
  <si>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</si>
  <si>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</si>
  <si>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</si>
  <si>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</si>
  <si>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</si>
  <si>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</si>
  <si>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</si>
  <si>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</si>
  <si>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</si>
  <si>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</si>
  <si>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</si>
  <si>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</si>
  <si>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</si>
  <si>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</si>
  <si>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</si>
  <si>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</si>
  <si>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</si>
  <si>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</si>
  <si>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</si>
  <si>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</si>
  <si>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</si>
  <si>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</si>
  <si>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</si>
  <si>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</si>
  <si>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</si>
  <si>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</si>
  <si>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</si>
  <si>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</si>
  <si>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</si>
  <si>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</si>
  <si>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</si>
  <si>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</si>
  <si>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</si>
  <si>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</si>
  <si>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</si>
  <si>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</si>
  <si>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</si>
  <si>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</si>
  <si>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</si>
  <si>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</si>
  <si>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</si>
  <si>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</si>
  <si>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</si>
  <si>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</si>
  <si>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</si>
  <si>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</si>
  <si>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</si>
  <si>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</si>
  <si>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</si>
  <si>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</si>
  <si>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</si>
  <si>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</si>
  <si>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</si>
  <si>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</si>
  <si>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</si>
  <si>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</si>
  <si>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</si>
  <si>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</si>
  <si>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</si>
  <si>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</si>
  <si>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</si>
  <si>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</si>
  <si>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</si>
  <si>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</si>
  <si>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</si>
  <si>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</si>
  <si>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</si>
  <si>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</si>
  <si>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</si>
  <si>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</si>
  <si>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</si>
  <si>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</si>
  <si>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</si>
  <si>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</si>
  <si>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</si>
  <si>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</si>
  <si>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</si>
  <si>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</si>
  <si>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</si>
  <si>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</si>
  <si>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</si>
  <si>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</si>
  <si>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</si>
  <si>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</si>
  <si>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</si>
  <si>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</si>
  <si>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</si>
  <si>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</si>
  <si>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</si>
  <si>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</si>
  <si>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</si>
  <si>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</si>
  <si>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</si>
  <si>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</si>
  <si>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</si>
  <si>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</si>
  <si>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</si>
  <si>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</si>
  <si>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</si>
  <si>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</si>
  <si>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</si>
  <si>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</si>
  <si>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</si>
  <si>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</si>
  <si>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</si>
  <si>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</si>
  <si>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</si>
  <si>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</si>
  <si>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</si>
  <si>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</si>
  <si>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</si>
  <si>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</si>
  <si>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</si>
  <si>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</si>
  <si>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</si>
  <si>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</si>
  <si>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</si>
  <si>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</si>
  <si>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</si>
  <si>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</si>
  <si>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</si>
  <si>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</si>
  <si>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</si>
  <si>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</si>
  <si>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</si>
  <si>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</si>
  <si>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</si>
  <si>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</si>
  <si>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</si>
  <si>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</si>
  <si>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</si>
  <si>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</si>
  <si>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</si>
  <si>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</si>
  <si>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</si>
  <si>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</si>
  <si>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</si>
  <si>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</si>
  <si>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</si>
  <si>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</si>
  <si>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</si>
  <si>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</si>
  <si>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</si>
  <si>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</si>
  <si>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</si>
  <si>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</si>
  <si>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</si>
  <si>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</si>
  <si>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</si>
  <si>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</si>
  <si>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</si>
  <si>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</si>
  <si>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</si>
  <si>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</si>
  <si>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</si>
  <si>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</si>
  <si>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</si>
  <si>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</si>
  <si>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</si>
  <si>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</si>
  <si>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</si>
  <si>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</si>
  <si>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</si>
  <si>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</si>
  <si>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</si>
  <si>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</si>
  <si>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</si>
  <si>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</si>
  <si>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</si>
  <si>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</si>
  <si>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</si>
  <si>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</si>
  <si>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</si>
  <si>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</si>
  <si>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</si>
  <si>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</si>
  <si>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</si>
  <si>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</si>
  <si>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</si>
  <si>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</si>
  <si>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</si>
  <si>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</si>
  <si>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</si>
  <si>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</si>
  <si>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</si>
  <si>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</si>
  <si>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</si>
  <si>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</si>
  <si>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</si>
  <si>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</si>
  <si>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</si>
  <si>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</si>
  <si>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</si>
  <si>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</si>
  <si>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</si>
  <si>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</si>
  <si>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</si>
  <si>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</si>
  <si>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</si>
  <si>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</si>
  <si>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</si>
  <si>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</si>
  <si>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</si>
  <si>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</si>
  <si>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</si>
  <si>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</si>
  <si>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</si>
  <si>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</si>
  <si>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</si>
  <si>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</si>
  <si>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</si>
  <si>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</si>
  <si>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</si>
  <si>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</si>
  <si>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</si>
  <si>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</si>
  <si>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</si>
  <si>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</si>
  <si>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</si>
  <si>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</si>
  <si>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</si>
  <si>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</si>
  <si>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</si>
  <si>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</si>
  <si>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</si>
  <si>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</si>
  <si>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</si>
  <si>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</si>
  <si>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</si>
  <si>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</si>
  <si>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</si>
  <si>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</si>
  <si>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</si>
  <si>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</si>
  <si>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</si>
  <si>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</si>
  <si>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</si>
  <si>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</si>
  <si>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</si>
  <si>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</si>
  <si>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</si>
  <si>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</si>
  <si>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</si>
  <si>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</si>
  <si>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</si>
  <si>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</si>
  <si>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</si>
  <si>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</si>
  <si>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</si>
  <si>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</si>
  <si>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</si>
  <si>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</si>
  <si>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</si>
  <si>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</si>
  <si>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</si>
  <si>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</si>
  <si>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</si>
  <si>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</si>
  <si>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</si>
  <si>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</si>
  <si>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</si>
  <si>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</si>
  <si>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</si>
  <si>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</si>
  <si>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</si>
  <si>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</si>
  <si>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</si>
  <si>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</si>
  <si>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</si>
  <si>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</si>
  <si>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</si>
  <si>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</si>
  <si>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</si>
  <si>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</si>
  <si>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</si>
  <si>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</si>
  <si>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</si>
  <si>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</si>
  <si>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</si>
  <si>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</si>
  <si>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</si>
  <si>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</si>
  <si>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</si>
  <si>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</si>
  <si>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</si>
  <si>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</si>
  <si>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</si>
  <si>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</si>
  <si>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</si>
  <si>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</si>
  <si>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</si>
  <si>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</si>
  <si>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</si>
  <si>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</si>
  <si>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</si>
  <si>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</si>
  <si>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</si>
  <si>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</si>
  <si>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</si>
  <si>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</si>
  <si>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</si>
  <si>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</si>
  <si>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</si>
  <si>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</si>
  <si>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</si>
  <si>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</si>
  <si>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</si>
  <si>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</si>
  <si>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</si>
  <si>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</si>
  <si>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</si>
  <si>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</si>
  <si>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</si>
  <si>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</si>
  <si>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</si>
  <si>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</si>
  <si>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</si>
  <si>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</si>
  <si>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</si>
  <si>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</si>
  <si>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</si>
  <si>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</si>
  <si>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</si>
  <si>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</si>
  <si>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</si>
  <si>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</si>
  <si>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</si>
  <si>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</si>
  <si>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</si>
  <si>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</si>
  <si>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</si>
  <si>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</si>
  <si>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</si>
  <si>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</si>
  <si>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</si>
  <si>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</si>
  <si>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</si>
  <si>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</si>
  <si>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</si>
  <si>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</si>
  <si>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</si>
  <si>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</si>
  <si>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</si>
  <si>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</si>
  <si>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</si>
  <si>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</si>
  <si>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</si>
  <si>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</si>
  <si>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</si>
  <si>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</si>
  <si>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</si>
  <si>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</si>
  <si>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</si>
  <si>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</si>
  <si>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</si>
  <si>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</si>
  <si>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</si>
  <si>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</si>
  <si>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</si>
  <si>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</si>
  <si>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</si>
  <si>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</si>
  <si>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</si>
  <si>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</si>
  <si>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</si>
  <si>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</si>
  <si>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</si>
  <si>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</si>
  <si>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</si>
  <si>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</si>
  <si>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</si>
  <si>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</si>
  <si>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</si>
  <si>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</si>
  <si>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</si>
  <si>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</si>
  <si>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</si>
  <si>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</si>
  <si>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</si>
  <si>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</si>
  <si>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</si>
  <si>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</si>
  <si>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</si>
  <si>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</si>
  <si>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</si>
  <si>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</si>
  <si>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</si>
  <si>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</si>
  <si>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</si>
  <si>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</si>
  <si>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</si>
  <si>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</si>
  <si>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</si>
  <si>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</si>
  <si>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</si>
  <si>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</si>
  <si>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</si>
  <si>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</si>
  <si>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</si>
  <si>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</si>
  <si>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</si>
  <si>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</si>
  <si>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</si>
  <si>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</si>
  <si>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</si>
  <si>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</si>
  <si>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</si>
  <si>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</si>
  <si>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</si>
  <si>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</si>
  <si>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</si>
  <si>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</si>
  <si>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</si>
  <si>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</si>
  <si>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</si>
  <si>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</si>
  <si>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</si>
  <si>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</si>
  <si>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</si>
  <si>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</si>
  <si>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</si>
  <si>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</si>
  <si>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</si>
  <si>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</si>
  <si>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</si>
  <si>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</si>
  <si>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</si>
  <si>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</si>
  <si>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</si>
  <si>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</si>
  <si>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</si>
  <si>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</si>
  <si>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</si>
  <si>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</si>
  <si>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</si>
  <si>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</si>
  <si>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</si>
  <si>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</si>
  <si>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</si>
  <si>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</si>
  <si>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</si>
  <si>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</si>
  <si>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</si>
  <si>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</si>
  <si>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</si>
  <si>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</si>
  <si>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</si>
  <si>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</si>
  <si>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</si>
  <si>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</si>
  <si>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</si>
  <si>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</si>
  <si>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</si>
  <si>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</si>
  <si>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</si>
  <si>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</si>
  <si>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</si>
  <si>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</si>
  <si>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</si>
  <si>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</si>
  <si>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</si>
  <si>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</si>
  <si>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</si>
  <si>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</si>
  <si>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</si>
  <si>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</si>
  <si>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</si>
  <si>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</si>
  <si>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</si>
  <si>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</si>
  <si>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</si>
  <si>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</si>
  <si>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</si>
  <si>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</si>
  <si>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</si>
  <si>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</si>
  <si>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</si>
  <si>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</si>
  <si>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</si>
  <si>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</si>
  <si>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</si>
  <si>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</si>
  <si>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</si>
  <si>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</si>
  <si>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</si>
  <si>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</si>
  <si>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</si>
  <si>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</si>
  <si>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</si>
  <si>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</si>
  <si>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</si>
  <si>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</si>
  <si>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</si>
  <si>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</si>
  <si>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</si>
  <si>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</si>
  <si>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</si>
  <si>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</si>
  <si>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</si>
  <si>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</si>
  <si>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</si>
  <si>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</si>
  <si>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</si>
  <si>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</si>
  <si>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</si>
  <si>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</si>
  <si>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</si>
  <si>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</si>
  <si>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</si>
  <si>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</si>
  <si>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</si>
  <si>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</si>
  <si>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</si>
  <si>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</si>
  <si>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</si>
  <si>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</si>
  <si>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</si>
  <si>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</si>
  <si>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</si>
  <si>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</si>
  <si>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</si>
  <si>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</si>
  <si>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</si>
  <si>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</si>
  <si>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</si>
  <si>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</si>
  <si>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</si>
  <si>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</si>
  <si>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</si>
  <si>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</si>
  <si>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</si>
  <si>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</si>
  <si>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</si>
  <si>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</si>
  <si>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</si>
  <si>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</si>
  <si>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</si>
  <si>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</si>
  <si>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</si>
  <si>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</si>
  <si>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</si>
  <si>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</si>
  <si>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</si>
  <si>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</si>
  <si>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</si>
  <si>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</si>
  <si>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</si>
  <si>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</si>
  <si>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</si>
  <si>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</si>
  <si>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</si>
  <si>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</si>
  <si>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</si>
  <si>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</si>
  <si>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</si>
  <si>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</si>
  <si>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</si>
  <si>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</si>
  <si>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</si>
  <si>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</si>
  <si>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</si>
  <si>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</si>
  <si>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</si>
  <si>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</si>
  <si>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</si>
  <si>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</si>
  <si>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</si>
  <si>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</si>
  <si>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</si>
  <si>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</si>
  <si>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</si>
  <si>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</si>
  <si>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</si>
  <si>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</si>
  <si>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</si>
  <si>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</si>
  <si>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</si>
  <si>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</si>
  <si>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</si>
  <si>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</si>
  <si>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</si>
  <si>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</si>
  <si>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</si>
  <si>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</si>
  <si>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</si>
  <si>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</si>
  <si>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</si>
  <si>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</si>
  <si>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</si>
  <si>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</si>
  <si>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</si>
  <si>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</si>
  <si>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</si>
  <si>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</si>
  <si>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</si>
  <si>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</si>
  <si>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</si>
  <si>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</si>
  <si>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</si>
  <si>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</si>
  <si>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</si>
  <si>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</si>
  <si>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</si>
  <si>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</si>
  <si>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</si>
  <si>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</si>
  <si>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</si>
  <si>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</si>
  <si>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</si>
  <si>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</si>
  <si>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</si>
  <si>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</si>
  <si>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</si>
  <si>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</si>
  <si>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</si>
  <si>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</si>
  <si>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</si>
  <si>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</si>
  <si>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</si>
  <si>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</si>
  <si>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</si>
  <si>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</si>
  <si>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</si>
  <si>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</si>
  <si>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</si>
  <si>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</si>
  <si>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</si>
  <si>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</si>
  <si>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</si>
  <si>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</si>
  <si>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</si>
  <si>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</si>
  <si>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</si>
  <si>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</si>
  <si>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</si>
  <si>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</si>
  <si>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</si>
  <si>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</si>
  <si>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</si>
  <si>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</si>
  <si>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</si>
  <si>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</si>
  <si>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</si>
  <si>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</si>
  <si>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</si>
  <si>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</si>
  <si>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</si>
  <si>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</si>
  <si>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</si>
  <si>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</si>
  <si>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</si>
  <si>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</si>
  <si>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</si>
  <si>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</si>
  <si>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</si>
  <si>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</si>
  <si>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</si>
  <si>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</si>
  <si>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</si>
  <si>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</si>
  <si>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</si>
  <si>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</si>
  <si>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</si>
  <si>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</si>
  <si>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</si>
  <si>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</si>
  <si>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</si>
  <si>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</si>
  <si>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</si>
  <si>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</si>
  <si>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</si>
  <si>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</si>
  <si>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</si>
  <si>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</si>
  <si>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</si>
  <si>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</si>
  <si>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</si>
  <si>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</si>
  <si>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</si>
  <si>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</si>
  <si>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</si>
  <si>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</si>
  <si>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</si>
  <si>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</si>
  <si>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</si>
  <si>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</si>
  <si>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</si>
  <si>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</si>
  <si>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</si>
  <si>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</si>
  <si>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</si>
  <si>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</si>
  <si>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</si>
  <si>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</si>
  <si>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</si>
  <si>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</si>
  <si>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</si>
  <si>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</si>
  <si>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</si>
  <si>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</si>
  <si>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</si>
  <si>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</si>
  <si>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</si>
  <si>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</si>
  <si>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</si>
  <si>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</si>
  <si>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</si>
  <si>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</si>
  <si>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</si>
  <si>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</si>
  <si>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</si>
  <si>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</si>
  <si>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</si>
  <si>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</si>
  <si>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</si>
  <si>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</si>
  <si>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</si>
  <si>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</si>
  <si>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</si>
  <si>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</si>
  <si>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</si>
  <si>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</si>
  <si>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</si>
  <si>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</si>
  <si>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</si>
  <si>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</si>
  <si>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</si>
  <si>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</si>
  <si>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</si>
  <si>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</si>
  <si>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</si>
  <si>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</si>
  <si>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</si>
  <si>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</si>
  <si>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</si>
  <si>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</si>
  <si>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</si>
  <si>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</si>
  <si>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</si>
  <si>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</si>
  <si>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</si>
  <si>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</si>
  <si>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</si>
  <si>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</si>
  <si>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</si>
  <si>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</si>
  <si>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</si>
  <si>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</si>
  <si>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</si>
  <si>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</si>
  <si>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</si>
  <si>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</si>
  <si>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</si>
  <si>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</si>
  <si>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</si>
  <si>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</si>
  <si>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</si>
  <si>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</si>
  <si>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</si>
  <si>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</si>
  <si>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</si>
  <si>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</si>
  <si>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</si>
  <si>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</si>
  <si>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</si>
  <si>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</si>
  <si>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</si>
  <si>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</si>
  <si>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</si>
  <si>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</si>
  <si>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</si>
  <si>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</si>
  <si>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</si>
  <si>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</si>
  <si>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</si>
  <si>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</si>
  <si>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</si>
  <si>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</si>
  <si>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</si>
  <si>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</si>
  <si>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</si>
  <si>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</si>
  <si>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</si>
  <si>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</si>
  <si>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</si>
  <si>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</si>
  <si>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</si>
  <si>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</si>
  <si>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</si>
  <si>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</si>
  <si>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</si>
  <si>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</si>
  <si>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</si>
  <si>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</si>
  <si>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</si>
  <si>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</si>
  <si>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</si>
  <si>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</si>
  <si>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</si>
  <si>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</si>
  <si>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</si>
  <si>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</si>
  <si>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</si>
  <si>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</si>
  <si>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</si>
  <si>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</si>
  <si>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</si>
  <si>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</si>
  <si>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</si>
  <si>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</si>
  <si>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</si>
  <si>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</si>
  <si>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</si>
  <si>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</si>
  <si>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</si>
  <si>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</si>
  <si>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</si>
  <si>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</si>
  <si>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</si>
  <si>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</si>
  <si>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</si>
  <si>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</si>
  <si>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</si>
  <si>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</si>
  <si>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</si>
  <si>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</si>
  <si>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</si>
  <si>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</si>
  <si>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</si>
  <si>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</si>
  <si>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</si>
  <si>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</si>
  <si>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</si>
  <si>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</si>
  <si>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</si>
  <si>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</si>
  <si>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</si>
  <si>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</si>
  <si>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</si>
  <si>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</si>
  <si>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</si>
  <si>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</si>
  <si>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</si>
  <si>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</si>
  <si>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</si>
  <si>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</si>
  <si>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</si>
  <si>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</si>
  <si>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</si>
  <si>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</si>
  <si>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</si>
  <si>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</si>
  <si>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</si>
  <si>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</si>
  <si>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</si>
  <si>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</si>
  <si>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</si>
  <si>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</si>
  <si>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</si>
  <si>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</si>
  <si>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</si>
  <si>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</si>
  <si>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</si>
  <si>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</si>
  <si>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</si>
  <si>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</si>
  <si>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</si>
  <si>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</si>
  <si>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</si>
  <si>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</si>
  <si>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</si>
  <si>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</si>
  <si>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</si>
  <si>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</si>
  <si>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</si>
  <si>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</si>
  <si>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</si>
  <si>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</si>
  <si>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</si>
  <si>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</si>
  <si>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</si>
  <si>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</si>
  <si>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</si>
  <si>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</si>
  <si>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</si>
  <si>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</si>
  <si>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</si>
  <si>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</si>
  <si>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</si>
  <si>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</si>
  <si>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</si>
  <si>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</si>
  <si>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</si>
  <si>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</si>
  <si>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</si>
  <si>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</si>
  <si>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</si>
  <si>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</si>
  <si>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</si>
  <si>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</si>
  <si>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</si>
  <si>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</si>
  <si>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</si>
  <si>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</si>
  <si>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</si>
  <si>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</si>
  <si>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</si>
  <si>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</si>
  <si>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</si>
  <si>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</si>
  <si>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</si>
  <si>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</si>
  <si>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</si>
  <si>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</si>
  <si>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</si>
  <si>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</si>
  <si>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</si>
  <si>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</si>
  <si>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</si>
  <si>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</si>
  <si>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</si>
  <si>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</si>
  <si>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</si>
  <si>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</si>
  <si>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</si>
  <si>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</si>
  <si>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</si>
  <si>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</si>
  <si>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</si>
  <si>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</si>
  <si>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</si>
  <si>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</si>
  <si>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</si>
  <si>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</si>
  <si>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</si>
  <si>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</si>
  <si>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</si>
  <si>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</si>
  <si>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</si>
  <si>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</si>
  <si>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</si>
  <si>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</si>
  <si>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</si>
  <si>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</si>
  <si>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</si>
  <si>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</si>
  <si>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</si>
  <si>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</si>
  <si>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</si>
  <si>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</si>
  <si>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</si>
  <si>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</si>
  <si>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</si>
  <si>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</si>
  <si>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</si>
  <si>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</si>
  <si>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</si>
  <si>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</si>
  <si>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</si>
  <si>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</si>
  <si>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</si>
  <si>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</si>
  <si>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</si>
  <si>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</si>
  <si>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</si>
  <si>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</si>
  <si>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</si>
  <si>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</si>
  <si>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</si>
  <si>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</si>
  <si>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</si>
  <si>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</si>
  <si>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</si>
  <si>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</si>
  <si>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</si>
  <si>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</si>
  <si>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</si>
  <si>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</si>
  <si>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</si>
  <si>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</si>
  <si>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</si>
  <si>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</si>
  <si>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</si>
  <si>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</si>
  <si>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</si>
  <si>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</si>
  <si>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</si>
  <si>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</si>
  <si>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</si>
  <si>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</si>
  <si>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</si>
  <si>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</si>
  <si>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</si>
  <si>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</si>
  <si>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</si>
  <si>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</si>
  <si>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</si>
  <si>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</si>
  <si>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</si>
  <si>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</si>
  <si>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</si>
  <si>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</si>
  <si>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</si>
  <si>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</si>
  <si>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</si>
  <si>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</si>
  <si>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</si>
  <si>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</si>
  <si>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</si>
  <si>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</si>
  <si>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</si>
  <si>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</si>
  <si>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</si>
  <si>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</si>
  <si>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</si>
  <si>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</si>
  <si>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</si>
  <si>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</si>
  <si>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</si>
  <si>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</si>
  <si>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</si>
  <si>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</si>
  <si>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</si>
  <si>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</si>
  <si>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</si>
  <si>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</si>
  <si>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</si>
  <si>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</si>
  <si>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</si>
  <si>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</si>
  <si>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</si>
  <si>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</si>
  <si>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</si>
  <si>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</si>
  <si>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</si>
  <si>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</si>
  <si>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</si>
  <si>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</si>
  <si>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</si>
  <si>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</si>
  <si>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</si>
  <si>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</si>
  <si>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</si>
  <si>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</si>
  <si>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</si>
  <si>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</si>
  <si>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</si>
  <si>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</si>
  <si>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</si>
  <si>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</si>
  <si>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</si>
  <si>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</si>
  <si>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</si>
  <si>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</si>
  <si>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</si>
  <si>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</si>
  <si>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</si>
  <si>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</si>
  <si>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</si>
  <si>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</si>
  <si>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</si>
  <si>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</si>
  <si>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</si>
  <si>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</si>
  <si>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</si>
  <si>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</si>
  <si>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</si>
  <si>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</si>
  <si>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</si>
  <si>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</si>
  <si>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</si>
  <si>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</si>
  <si>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</si>
  <si>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</si>
  <si>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</si>
  <si>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</si>
  <si>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</si>
  <si>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</si>
  <si>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</si>
  <si>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</si>
  <si>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</si>
  <si>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</si>
  <si>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</si>
  <si>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</si>
  <si>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</si>
  <si>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</si>
  <si>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</si>
  <si>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</si>
  <si>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</si>
  <si>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</si>
  <si>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</si>
  <si>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</si>
  <si>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</si>
  <si>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</si>
  <si>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</si>
  <si>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</si>
  <si>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</si>
  <si>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</si>
  <si>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</si>
  <si>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</si>
  <si>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</si>
  <si>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</si>
  <si>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</si>
  <si>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</si>
  <si>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</si>
  <si>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</si>
  <si>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</si>
  <si>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</si>
  <si>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</si>
  <si>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</si>
  <si>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</si>
  <si>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</si>
  <si>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</si>
  <si>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</si>
  <si>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</si>
  <si>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</si>
  <si>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</si>
  <si>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</si>
  <si>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</si>
  <si>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</si>
  <si>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</si>
  <si>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</si>
  <si>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</si>
  <si>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</si>
  <si>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</si>
  <si>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</si>
  <si>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</si>
  <si>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</si>
  <si>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</si>
  <si>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</si>
  <si>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</si>
  <si>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</si>
  <si>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</si>
  <si>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</si>
  <si>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</si>
  <si>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</si>
  <si>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</si>
  <si>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</si>
  <si>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</si>
  <si>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</si>
  <si>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</si>
  <si>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</si>
  <si>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</si>
  <si>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</si>
  <si>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</si>
  <si>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</si>
  <si>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</si>
  <si>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</si>
  <si>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</si>
  <si>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</si>
  <si>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</si>
  <si>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</si>
  <si>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</si>
  <si>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</si>
  <si>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</si>
  <si>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</si>
  <si>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</si>
  <si>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</si>
  <si>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</si>
  <si>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</si>
  <si>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</si>
  <si>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</si>
  <si>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</si>
  <si>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</si>
  <si>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</si>
  <si>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</si>
  <si>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</si>
  <si>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</si>
  <si>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</si>
  <si>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</si>
  <si>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</si>
  <si>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</si>
  <si>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</si>
  <si>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</si>
  <si>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</si>
  <si>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</si>
  <si>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</si>
  <si>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</si>
  <si>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</si>
  <si>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</si>
  <si>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</si>
  <si>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</si>
  <si>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</si>
  <si>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</si>
  <si>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</si>
  <si>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</si>
  <si>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</si>
  <si>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</si>
  <si>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</si>
  <si>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</si>
  <si>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</si>
  <si>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</si>
  <si>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</si>
  <si>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</si>
  <si>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</si>
  <si>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</si>
  <si>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</si>
  <si>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</si>
  <si>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</si>
  <si>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</si>
  <si>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</si>
  <si>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</si>
  <si>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</si>
  <si>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</si>
  <si>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</si>
  <si>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</si>
  <si>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</si>
  <si>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</si>
  <si>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</si>
  <si>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</si>
  <si>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</si>
  <si>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</si>
  <si>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</si>
  <si>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</si>
  <si>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</si>
  <si>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</si>
  <si>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</si>
  <si>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</si>
  <si>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</si>
  <si>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</si>
  <si>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</si>
  <si>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</si>
  <si>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</si>
  <si>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</si>
  <si>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</si>
  <si>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</si>
  <si>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</si>
  <si>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</si>
  <si>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</si>
  <si>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</si>
  <si>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</si>
  <si>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</si>
  <si>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</si>
  <si>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</si>
  <si>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</si>
  <si>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</si>
  <si>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</si>
  <si>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</si>
  <si>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</si>
  <si>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</si>
  <si>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</si>
  <si>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</si>
  <si>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</si>
  <si>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</si>
  <si>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</si>
  <si>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</si>
  <si>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</si>
  <si>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</si>
  <si>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</si>
  <si>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</si>
  <si>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</si>
  <si>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</si>
  <si>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</si>
  <si>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</si>
  <si>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</si>
  <si>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</si>
  <si>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</si>
  <si>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</si>
  <si>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</si>
  <si>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</si>
  <si>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</si>
  <si>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</si>
  <si>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</si>
  <si>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</si>
  <si>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</si>
  <si>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</si>
  <si>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</si>
  <si>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</si>
  <si>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</si>
  <si>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</si>
  <si>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</si>
  <si>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</si>
  <si>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</si>
  <si>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</si>
  <si>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</si>
  <si>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</si>
  <si>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</si>
  <si>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</si>
  <si>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</si>
  <si>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</si>
  <si>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</si>
  <si>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</si>
  <si>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</si>
  <si>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</si>
  <si>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</si>
  <si>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</si>
  <si>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</si>
  <si>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</si>
  <si>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</si>
  <si>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</si>
  <si>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</si>
  <si>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</si>
  <si>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</si>
  <si>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</si>
  <si>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</si>
  <si>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</si>
  <si>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</si>
  <si>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</si>
  <si>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</si>
  <si>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</si>
  <si>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</si>
  <si>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</si>
  <si>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</si>
  <si>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</si>
  <si>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</si>
  <si>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</si>
  <si>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</si>
  <si>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</si>
  <si>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</si>
  <si>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</si>
  <si>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</si>
  <si>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</si>
  <si>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</si>
  <si>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</si>
  <si>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</si>
  <si>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</si>
  <si>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</si>
  <si>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</si>
  <si>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</si>
  <si>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</si>
  <si>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</si>
  <si>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</si>
  <si>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</si>
  <si>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</si>
  <si>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</si>
  <si>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</si>
  <si>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</si>
  <si>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</si>
  <si>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</si>
  <si>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</si>
  <si>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</si>
  <si>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</si>
  <si>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</si>
  <si>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</si>
  <si>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</si>
  <si>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</si>
  <si>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</si>
  <si>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</si>
  <si>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</si>
  <si>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</si>
  <si>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</si>
  <si>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</si>
  <si>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</si>
  <si>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</si>
  <si>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</si>
  <si>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</si>
  <si>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</si>
  <si>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</si>
  <si>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</si>
  <si>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</si>
  <si>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</si>
  <si>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</si>
  <si>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</si>
  <si>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</si>
  <si>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</si>
  <si>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</si>
  <si>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</si>
  <si>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</si>
  <si>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</si>
  <si>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</si>
  <si>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</si>
  <si>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</si>
  <si>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</si>
  <si>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</si>
  <si>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</si>
  <si>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</si>
  <si>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</si>
  <si>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</si>
  <si>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</si>
  <si>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</si>
  <si>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</si>
  <si>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</si>
  <si>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</si>
  <si>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</si>
  <si>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</si>
  <si>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</si>
  <si>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</si>
  <si>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</si>
  <si>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</si>
  <si>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</si>
  <si>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</si>
  <si>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</si>
  <si>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</si>
  <si>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</si>
  <si>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</si>
  <si>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</si>
  <si>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</si>
  <si>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</si>
  <si>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</si>
  <si>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</si>
  <si>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</si>
  <si>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</si>
  <si>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</si>
  <si>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</si>
  <si>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</si>
  <si>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</si>
  <si>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</si>
  <si>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</si>
  <si>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</si>
  <si>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</si>
  <si>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</si>
  <si>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</si>
  <si>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</si>
  <si>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</si>
  <si>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</si>
  <si>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</si>
  <si>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</si>
  <si>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</si>
  <si>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</si>
  <si>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</si>
  <si>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</si>
  <si>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</si>
  <si>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</si>
  <si>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</si>
  <si>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</si>
  <si>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</si>
  <si>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</si>
  <si>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</si>
  <si>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</si>
  <si>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</si>
  <si>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</si>
  <si>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</si>
  <si>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</si>
  <si>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</si>
  <si>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</si>
  <si>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</si>
  <si>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</si>
  <si>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</si>
  <si>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</si>
  <si>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</si>
  <si>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</si>
  <si>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</si>
  <si>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</si>
  <si>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</si>
  <si>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</si>
  <si>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</si>
  <si>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</si>
  <si>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</si>
  <si>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</si>
  <si>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</si>
  <si>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</si>
  <si>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</si>
  <si>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</si>
  <si>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</si>
  <si>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</si>
  <si>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</si>
  <si>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</si>
  <si>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</si>
  <si>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</si>
  <si>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</si>
  <si>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</si>
  <si>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</si>
  <si>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</si>
  <si>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</si>
  <si>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</si>
  <si>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</si>
  <si>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</si>
  <si>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</si>
  <si>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</si>
  <si>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</si>
  <si>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</si>
  <si>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</si>
  <si>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</si>
  <si>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</si>
  <si>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</si>
  <si>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</si>
  <si>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</si>
  <si>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</si>
  <si>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</si>
  <si>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</si>
  <si>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</si>
  <si>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</si>
  <si>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</si>
  <si>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</si>
  <si>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</si>
  <si>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</si>
  <si>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</si>
  <si>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</si>
  <si>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</si>
  <si>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</si>
  <si>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</si>
  <si>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</si>
  <si>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</si>
  <si>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</si>
  <si>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</si>
  <si>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</si>
  <si>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</si>
  <si>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</si>
  <si>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</si>
  <si>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</si>
  <si>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</si>
  <si>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</si>
  <si>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</si>
  <si>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</si>
  <si>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</si>
  <si>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</si>
  <si>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</si>
  <si>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</si>
  <si>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</si>
  <si>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</si>
  <si>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</si>
  <si>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</si>
  <si>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</si>
  <si>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</si>
  <si>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</si>
  <si>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</si>
  <si>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</si>
  <si>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</si>
  <si>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</si>
  <si>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</si>
  <si>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</si>
  <si>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</si>
  <si>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</si>
  <si>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</si>
  <si>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</si>
  <si>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</si>
  <si>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</si>
  <si>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</si>
  <si>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</si>
  <si>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</si>
  <si>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</si>
  <si>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</si>
  <si>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</si>
  <si>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</si>
  <si>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</si>
  <si>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</si>
  <si>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</si>
  <si>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</si>
  <si>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</si>
  <si>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</si>
  <si>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</si>
  <si>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</si>
  <si>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</si>
  <si>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</si>
  <si>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</si>
  <si>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</si>
  <si>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</si>
  <si>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</si>
  <si>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</si>
  <si>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</si>
  <si>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</si>
  <si>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</si>
  <si>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</si>
  <si>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</si>
  <si>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</si>
  <si>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</si>
  <si>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</si>
  <si>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</si>
  <si>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</si>
  <si>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</si>
  <si>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</si>
  <si>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</si>
  <si>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</si>
  <si>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</si>
  <si>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</si>
  <si>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</si>
  <si>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</si>
  <si>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</si>
  <si>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</si>
  <si>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</si>
  <si>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</si>
  <si>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</si>
  <si>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</si>
  <si>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</si>
  <si>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</si>
  <si>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</si>
  <si>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</si>
  <si>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</si>
  <si>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</si>
  <si>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</si>
  <si>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</si>
  <si>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</si>
  <si>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</si>
  <si>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</si>
  <si>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</si>
  <si>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</si>
  <si>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</si>
  <si>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</si>
  <si>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</si>
  <si>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</si>
  <si>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</si>
  <si>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</si>
  <si>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</si>
  <si>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</si>
  <si>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</si>
  <si>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</si>
  <si>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</si>
  <si>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</si>
  <si>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</si>
  <si>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</si>
  <si>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</si>
  <si>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</si>
  <si>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</si>
  <si>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</si>
  <si>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</si>
  <si>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</si>
  <si>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</si>
  <si>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</si>
  <si>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</si>
  <si>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</si>
  <si>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</si>
  <si>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</si>
  <si>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</si>
  <si>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</si>
  <si>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</si>
  <si>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</si>
  <si>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</si>
  <si>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</si>
  <si>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</si>
  <si>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</si>
  <si>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</si>
  <si>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</si>
  <si>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</si>
  <si>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</si>
  <si>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</si>
  <si>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</si>
  <si>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</si>
  <si>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</si>
  <si>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</si>
  <si>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</si>
  <si>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</si>
  <si>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</si>
  <si>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</si>
  <si>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</si>
  <si>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</si>
  <si>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</si>
  <si>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</si>
  <si>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</si>
  <si>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</si>
  <si>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</si>
  <si>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</si>
  <si>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</si>
  <si>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</si>
  <si>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</si>
  <si>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</si>
  <si>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</si>
  <si>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</si>
  <si>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</si>
  <si>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</si>
  <si>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</si>
  <si>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</si>
  <si>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</si>
  <si>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</si>
  <si>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</si>
  <si>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</si>
  <si>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</si>
  <si>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</si>
  <si>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</si>
  <si>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</si>
  <si>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</si>
  <si>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</si>
  <si>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</si>
  <si>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</si>
  <si>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</si>
  <si>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</si>
  <si>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</si>
  <si>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</si>
  <si>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</si>
  <si>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</si>
  <si>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</si>
  <si>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</si>
  <si>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</si>
  <si>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</si>
  <si>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</si>
  <si>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</si>
  <si>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</si>
  <si>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</si>
  <si>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</si>
  <si>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</si>
  <si>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</si>
  <si>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</si>
  <si>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</si>
  <si>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</si>
  <si>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</si>
  <si>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</si>
  <si>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</si>
  <si>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</si>
  <si>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</si>
  <si>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</si>
  <si>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</si>
  <si>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</si>
  <si>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</si>
  <si>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</si>
  <si>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</si>
  <si>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</si>
  <si>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</si>
  <si>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</si>
  <si>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</si>
  <si>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</si>
  <si>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</si>
  <si>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</si>
  <si>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</si>
  <si>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</si>
  <si>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</si>
  <si>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</si>
  <si>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</si>
  <si>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</si>
  <si>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</si>
  <si>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</si>
  <si>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</si>
  <si>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</si>
  <si>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</si>
  <si>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</si>
  <si>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</si>
  <si>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</si>
  <si>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</si>
  <si>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</si>
  <si>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</si>
  <si>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</si>
  <si>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</si>
  <si>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</si>
  <si>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</si>
  <si>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</si>
  <si>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</si>
  <si>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</si>
  <si>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</si>
  <si>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</si>
  <si>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</si>
  <si>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</si>
  <si>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</si>
  <si>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</si>
  <si>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</si>
  <si>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</si>
  <si>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</si>
  <si>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</si>
  <si>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</si>
  <si>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</si>
  <si>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</si>
  <si>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</si>
  <si>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</si>
  <si>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</si>
  <si>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</si>
  <si>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</si>
  <si>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</si>
  <si>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</si>
  <si>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</si>
  <si>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</si>
  <si>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</si>
  <si>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</si>
  <si>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</si>
  <si>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</si>
  <si>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</si>
  <si>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</si>
  <si>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</si>
  <si>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</si>
  <si>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</si>
  <si>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</si>
  <si>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</si>
  <si>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</si>
  <si>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</si>
  <si>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</si>
  <si>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</si>
  <si>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</si>
  <si>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</si>
  <si>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</si>
  <si>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</si>
  <si>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</si>
  <si>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</si>
  <si>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</si>
  <si>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</si>
  <si>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</si>
  <si>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</si>
  <si>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</si>
  <si>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</si>
  <si>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</si>
  <si>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</si>
  <si>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</si>
  <si>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</si>
  <si>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</si>
  <si>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</si>
  <si>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</si>
  <si>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</si>
  <si>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</si>
  <si>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</si>
  <si>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</si>
  <si>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</si>
  <si>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</si>
  <si>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</si>
  <si>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</si>
  <si>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</si>
  <si>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</si>
  <si>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</si>
  <si>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</si>
  <si>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</si>
  <si>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</si>
  <si>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</si>
  <si>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</si>
  <si>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</si>
  <si>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</si>
  <si>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</si>
  <si>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</si>
  <si>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</si>
  <si>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</si>
  <si>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</si>
  <si>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</si>
  <si>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</si>
  <si>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</si>
  <si>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</si>
  <si>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</si>
  <si>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</si>
  <si>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</si>
  <si>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</si>
  <si>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</si>
  <si>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</si>
  <si>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</si>
  <si>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</si>
  <si>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</si>
  <si>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</si>
  <si>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</si>
  <si>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</si>
  <si>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</si>
  <si>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</si>
  <si>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</si>
  <si>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</si>
  <si>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</si>
  <si>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</si>
  <si>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</si>
  <si>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</si>
  <si>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</si>
  <si>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</si>
  <si>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</si>
  <si>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</si>
  <si>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</si>
  <si>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</si>
  <si>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</si>
  <si>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</si>
  <si>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</si>
  <si>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</si>
  <si>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</si>
  <si>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</si>
  <si>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</si>
  <si>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</si>
  <si>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</si>
  <si>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</si>
  <si>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</si>
  <si>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</si>
  <si>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</si>
  <si>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</si>
  <si>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</si>
  <si>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</si>
  <si>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</si>
  <si>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</si>
  <si>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</si>
  <si>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</si>
  <si>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</si>
  <si>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</si>
  <si>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</si>
  <si>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</si>
  <si>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</si>
  <si>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</si>
  <si>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</si>
  <si>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</si>
  <si>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</si>
  <si>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</si>
  <si>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</si>
  <si>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</si>
  <si>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</si>
  <si>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</si>
  <si>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</si>
  <si>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</si>
  <si>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</si>
  <si>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</si>
  <si>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</si>
  <si>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</si>
  <si>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</si>
  <si>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</si>
  <si>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</si>
  <si>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</si>
  <si>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</si>
  <si>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</si>
  <si>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</si>
  <si>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</si>
  <si>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</si>
  <si>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</si>
  <si>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</si>
  <si>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</si>
  <si>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</si>
  <si>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</si>
  <si>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</si>
  <si>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</si>
  <si>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</si>
  <si>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</si>
  <si>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</si>
  <si>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</si>
  <si>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</si>
  <si>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</si>
  <si>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</si>
  <si>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</si>
  <si>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</si>
  <si>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</si>
  <si>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</si>
  <si>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</si>
  <si>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</si>
  <si>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</si>
  <si>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</si>
  <si>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</si>
  <si>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</si>
  <si>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</si>
  <si>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</si>
  <si>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</si>
  <si>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</si>
  <si>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</si>
  <si>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</si>
  <si>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</si>
  <si>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</si>
  <si>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</si>
  <si>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</si>
  <si>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</si>
  <si>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</si>
  <si>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</si>
  <si>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</si>
  <si>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</si>
  <si>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</si>
  <si>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</si>
  <si>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</si>
  <si>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</si>
  <si>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</si>
  <si>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</si>
  <si>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</si>
  <si>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</si>
  <si>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</si>
  <si>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</si>
  <si>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</si>
  <si>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</si>
  <si>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</si>
  <si>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</si>
  <si>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</si>
  <si>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</si>
  <si>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</si>
  <si>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</si>
  <si>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</si>
  <si>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</si>
  <si>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</si>
  <si>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</si>
  <si>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</si>
  <si>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</si>
  <si>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</si>
  <si>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</si>
  <si>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</si>
  <si>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</si>
  <si>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</si>
  <si>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</si>
  <si>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</si>
  <si>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</si>
  <si>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</si>
  <si>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</si>
  <si>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</si>
  <si>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</si>
  <si>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</si>
  <si>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</si>
  <si>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</si>
  <si>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</si>
  <si>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</si>
  <si>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</si>
  <si>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</si>
  <si>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</si>
  <si>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</si>
  <si>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</si>
  <si>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</si>
  <si>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</si>
  <si>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</si>
  <si>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</si>
  <si>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</si>
  <si>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</si>
  <si>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</si>
  <si>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</si>
  <si>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</si>
  <si>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</si>
  <si>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</si>
  <si>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</si>
  <si>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</si>
  <si>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</si>
  <si>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</si>
  <si>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</si>
  <si>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</si>
  <si>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</si>
  <si>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</si>
  <si>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</si>
  <si>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</si>
  <si>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</si>
  <si>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</si>
  <si>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</si>
  <si>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</si>
  <si>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</si>
  <si>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</si>
  <si>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</si>
  <si>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</si>
  <si>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</si>
  <si>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</si>
  <si>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</si>
  <si>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</si>
  <si>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</si>
  <si>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</si>
  <si>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</si>
  <si>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</si>
  <si>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</si>
  <si>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</si>
  <si>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</si>
  <si>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</si>
  <si>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</si>
  <si>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</si>
  <si>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</si>
  <si>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</si>
  <si>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</si>
  <si>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</si>
  <si>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</si>
  <si>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</si>
  <si>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</si>
  <si>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</si>
  <si>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</si>
  <si>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</si>
  <si>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</si>
  <si>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</si>
  <si>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</si>
  <si>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</si>
  <si>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</si>
  <si>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</si>
  <si>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</si>
  <si>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</si>
  <si>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</si>
  <si>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</si>
  <si>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</si>
  <si>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</si>
  <si>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</si>
  <si>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</si>
  <si>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</si>
  <si>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</si>
  <si>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</si>
  <si>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</si>
  <si>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</si>
  <si>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</si>
  <si>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</si>
  <si>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</si>
  <si>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</si>
  <si>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</si>
  <si>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</si>
  <si>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</si>
  <si>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</si>
  <si>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</si>
  <si>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</si>
  <si>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</si>
  <si>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</si>
  <si>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</si>
  <si>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</si>
  <si>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</si>
  <si>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</si>
  <si>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</si>
  <si>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</si>
  <si>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</si>
  <si>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</si>
  <si>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</si>
  <si>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</si>
  <si>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</si>
  <si>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</si>
  <si>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</si>
  <si>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</si>
  <si>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</si>
  <si>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</si>
  <si>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</si>
  <si>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</si>
  <si>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</si>
  <si>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</si>
  <si>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</si>
  <si>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</si>
  <si>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</si>
  <si>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</si>
  <si>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</si>
  <si>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</si>
  <si>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</si>
  <si>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</si>
  <si>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</si>
  <si>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</si>
  <si>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</si>
  <si>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</si>
  <si>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</si>
  <si>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</si>
  <si>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</si>
  <si>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</si>
  <si>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</si>
  <si>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</si>
  <si>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</si>
  <si>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</si>
  <si>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</si>
  <si>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</si>
  <si>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</si>
  <si>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</si>
  <si>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</si>
  <si>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</si>
  <si>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</si>
  <si>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</si>
  <si>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</si>
  <si>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</si>
  <si>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</si>
  <si>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</si>
  <si>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</si>
  <si>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</si>
  <si>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</si>
  <si>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</si>
  <si>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</si>
  <si>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</si>
  <si>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</si>
  <si>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</si>
  <si>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</si>
  <si>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</si>
  <si>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</si>
  <si>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</si>
  <si>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</si>
  <si>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</si>
  <si>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</si>
  <si>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</si>
  <si>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</si>
  <si>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</si>
  <si>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</si>
  <si>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</si>
  <si>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</si>
  <si>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</si>
  <si>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</si>
  <si>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</si>
  <si>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</si>
  <si>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</si>
  <si>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</si>
  <si>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</si>
  <si>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</si>
  <si>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</si>
  <si>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</si>
  <si>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</si>
  <si>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</si>
  <si>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</si>
  <si>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</si>
  <si>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</si>
  <si>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</si>
  <si>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</si>
  <si>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</si>
  <si>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</si>
  <si>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</si>
  <si>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</si>
  <si>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</si>
  <si>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</si>
  <si>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</si>
  <si>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</si>
  <si>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</si>
  <si>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</si>
  <si>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</si>
  <si>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</si>
  <si>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</si>
  <si>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</si>
  <si>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</si>
  <si>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</si>
  <si>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</si>
  <si>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</si>
  <si>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</si>
  <si>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</si>
  <si>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</si>
  <si>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</si>
  <si>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</si>
  <si>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</si>
  <si>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</si>
  <si>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</si>
  <si>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</si>
  <si>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</si>
  <si>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</si>
  <si>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</si>
  <si>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</si>
  <si>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</si>
  <si>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</si>
  <si>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</si>
  <si>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</si>
  <si>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</si>
  <si>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</si>
  <si>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</si>
  <si>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</si>
  <si>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</si>
  <si>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</si>
  <si>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</si>
  <si>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</si>
  <si>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</si>
  <si>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</si>
  <si>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</si>
  <si>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</si>
  <si>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</si>
  <si>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</si>
  <si>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</si>
  <si>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</si>
  <si>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</si>
  <si>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</si>
  <si>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</si>
  <si>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</si>
  <si>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</si>
  <si>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</si>
  <si>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</si>
  <si>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</si>
  <si>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</si>
  <si>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</si>
  <si>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</si>
  <si>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</si>
  <si>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</si>
  <si>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</si>
  <si>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</si>
  <si>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</si>
  <si>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</si>
  <si>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</si>
  <si>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</si>
  <si>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</si>
  <si>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</si>
  <si>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</si>
  <si>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</si>
  <si>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</si>
  <si>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</si>
  <si>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</si>
  <si>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</si>
  <si>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</si>
  <si>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</si>
  <si>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</si>
  <si>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</si>
  <si>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</si>
  <si>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</si>
  <si>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</si>
  <si>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</si>
  <si>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</si>
  <si>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</si>
  <si>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</si>
  <si>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</si>
  <si>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</si>
  <si>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</si>
  <si>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</si>
  <si>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</si>
  <si>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</si>
  <si>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</si>
  <si>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</si>
  <si>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</si>
  <si>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</si>
  <si>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</si>
  <si>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</si>
  <si>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</si>
  <si>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</si>
  <si>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</si>
  <si>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</si>
  <si>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</si>
  <si>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</si>
  <si>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</si>
  <si>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</si>
  <si>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</si>
  <si>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</si>
  <si>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</si>
  <si>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</si>
  <si>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</si>
  <si>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</si>
  <si>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</si>
  <si>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</si>
  <si>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</si>
  <si>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</si>
  <si>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</si>
  <si>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</si>
  <si>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</si>
  <si>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</si>
  <si>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</si>
  <si>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</si>
  <si>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</si>
  <si>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</si>
  <si>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</si>
  <si>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</si>
  <si>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</si>
  <si>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</si>
  <si>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</si>
  <si>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</si>
  <si>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</si>
  <si>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</si>
  <si>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</si>
  <si>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</si>
  <si>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</si>
  <si>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</si>
  <si>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</si>
  <si>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</si>
  <si>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</si>
  <si>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</si>
  <si>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</si>
  <si>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</si>
  <si>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</si>
  <si>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</si>
  <si>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</si>
  <si>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</si>
  <si>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</si>
  <si>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</si>
  <si>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</si>
  <si>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</si>
  <si>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</si>
  <si>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</si>
  <si>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</si>
  <si>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</si>
  <si>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</si>
  <si>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</si>
  <si>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</si>
  <si>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</si>
  <si>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</si>
  <si>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</si>
  <si>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</si>
  <si>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</si>
  <si>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</si>
  <si>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</si>
  <si>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</si>
  <si>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</si>
  <si>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</si>
  <si>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</si>
  <si>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</si>
  <si>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</si>
  <si>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</si>
  <si>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</si>
  <si>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</si>
  <si>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</si>
  <si>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</si>
  <si>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</si>
  <si>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</si>
  <si>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</si>
  <si>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</si>
  <si>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</si>
  <si>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</si>
  <si>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</si>
  <si>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</si>
  <si>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</si>
  <si>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</si>
  <si>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</si>
  <si>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</si>
  <si>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</si>
  <si>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</si>
  <si>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</si>
  <si>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</si>
  <si>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</si>
  <si>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</si>
  <si>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</si>
  <si>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</si>
  <si>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</si>
  <si>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</si>
  <si>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</si>
  <si>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</si>
  <si>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</si>
  <si>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</si>
  <si>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</si>
  <si>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</si>
  <si>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</si>
  <si>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</si>
  <si>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</si>
  <si>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</si>
  <si>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</si>
  <si>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</si>
  <si>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</si>
  <si>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</si>
  <si>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</si>
  <si>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</si>
  <si>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</si>
  <si>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</si>
  <si>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</si>
  <si>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</si>
  <si>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</si>
  <si>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</si>
  <si>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</si>
  <si>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</si>
  <si>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</si>
  <si>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</si>
  <si>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</si>
  <si>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</si>
  <si>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</si>
  <si>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</si>
  <si>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</si>
  <si>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</si>
  <si>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</si>
  <si>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</si>
  <si>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</si>
  <si>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</si>
  <si>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</si>
  <si>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</si>
  <si>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</si>
  <si>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</si>
  <si>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</si>
  <si>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</si>
  <si>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</si>
  <si>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</si>
  <si>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</si>
  <si>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</si>
  <si>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</si>
  <si>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</si>
  <si>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</si>
  <si>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</si>
  <si>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</si>
  <si>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</si>
  <si>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</si>
  <si>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</si>
  <si>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</si>
  <si>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</si>
  <si>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</si>
  <si>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</si>
  <si>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</si>
  <si>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</si>
  <si>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</si>
  <si>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</si>
  <si>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</si>
  <si>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</si>
  <si>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</si>
  <si>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</si>
  <si>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</si>
  <si>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</si>
  <si>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</si>
  <si>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</si>
  <si>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</si>
  <si>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</si>
  <si>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</si>
  <si>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</si>
  <si>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</si>
  <si>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</si>
  <si>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</si>
  <si>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</si>
  <si>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</si>
  <si>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</si>
  <si>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</si>
  <si>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</si>
  <si>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</si>
  <si>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</si>
  <si>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</si>
  <si>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</si>
  <si>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</si>
  <si>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</si>
  <si>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</si>
  <si>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</si>
  <si>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</si>
  <si>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</si>
  <si>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</si>
  <si>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</si>
  <si>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</si>
  <si>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</si>
  <si>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</si>
  <si>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</si>
  <si>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</si>
  <si>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</si>
  <si>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</si>
  <si>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</si>
  <si>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</si>
  <si>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</si>
  <si>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</si>
  <si>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</si>
  <si>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</si>
  <si>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</si>
  <si>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</si>
  <si>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</si>
  <si>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</si>
  <si>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</si>
  <si>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</si>
  <si>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</si>
  <si>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</si>
  <si>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</si>
  <si>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</si>
  <si>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</si>
  <si>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</si>
  <si>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</si>
  <si>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</si>
  <si>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</si>
  <si>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</si>
  <si>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</si>
  <si>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</si>
  <si>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</si>
  <si>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</si>
  <si>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</si>
  <si>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</si>
  <si>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</si>
  <si>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</si>
  <si>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</si>
  <si>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</si>
  <si>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</si>
  <si>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</si>
  <si>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</si>
  <si>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</si>
  <si>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</si>
  <si>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</si>
  <si>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</si>
  <si>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</si>
  <si>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</si>
  <si>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</si>
  <si>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</si>
  <si>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</si>
  <si>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</si>
  <si>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</si>
  <si>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</si>
  <si>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</si>
  <si>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</si>
  <si>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</si>
  <si>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</si>
  <si>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</si>
  <si>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</si>
  <si>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</si>
  <si>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</si>
  <si>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</si>
  <si>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</si>
  <si>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</si>
  <si>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</si>
  <si>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</si>
  <si>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</si>
  <si>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</si>
  <si>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</si>
  <si>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</si>
  <si>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</si>
  <si>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</si>
  <si>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</si>
  <si>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</si>
  <si>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</si>
  <si>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</si>
  <si>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</si>
  <si>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</si>
  <si>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</si>
  <si>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</si>
  <si>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</si>
  <si>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</si>
  <si>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</si>
  <si>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</si>
  <si>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</si>
  <si>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</si>
  <si>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</si>
  <si>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</si>
  <si>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</si>
  <si>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</si>
  <si>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</si>
  <si>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</si>
  <si>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</si>
  <si>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</si>
  <si>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</si>
  <si>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</si>
  <si>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</si>
  <si>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</si>
  <si>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</si>
  <si>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</si>
  <si>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</si>
  <si>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</si>
  <si>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</si>
  <si>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</si>
  <si>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</si>
  <si>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</si>
  <si>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</si>
  <si>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</si>
  <si>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</si>
  <si>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</si>
  <si>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</si>
  <si>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</si>
  <si>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</si>
  <si>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</si>
  <si>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</si>
  <si>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</si>
  <si>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</si>
  <si>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</si>
  <si>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</si>
  <si>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</si>
  <si>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</si>
  <si>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</si>
  <si>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</si>
  <si>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</si>
  <si>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</si>
  <si>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</si>
  <si>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</si>
  <si>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</si>
  <si>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</si>
  <si>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</si>
  <si>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</si>
  <si>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</si>
  <si>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</si>
  <si>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</si>
  <si>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</si>
  <si>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</si>
  <si>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</si>
  <si>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</si>
  <si>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</si>
  <si>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</si>
  <si>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</si>
  <si>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</si>
  <si>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</si>
  <si>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</si>
  <si>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</si>
  <si>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</si>
  <si>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</si>
  <si>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</si>
  <si>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</si>
  <si>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</si>
  <si>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</si>
  <si>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</si>
  <si>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</si>
  <si>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</si>
  <si>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</si>
  <si>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</si>
  <si>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</si>
  <si>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</si>
  <si>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</si>
  <si>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</si>
  <si>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</si>
  <si>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</si>
  <si>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</si>
  <si>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</si>
  <si>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</si>
  <si>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</si>
  <si>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</si>
  <si>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</si>
  <si>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</si>
  <si>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</si>
  <si>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</si>
  <si>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</si>
  <si>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</si>
  <si>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</si>
  <si>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</si>
  <si>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</si>
  <si>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</si>
  <si>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</si>
  <si>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</si>
  <si>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</si>
  <si>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</si>
  <si>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</si>
  <si>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</si>
  <si>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</si>
  <si>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</si>
  <si>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</si>
  <si>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</si>
  <si>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</si>
  <si>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</si>
  <si>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</si>
  <si>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</si>
  <si>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</si>
  <si>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</si>
  <si>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</si>
  <si>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</si>
  <si>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</si>
  <si>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</si>
  <si>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</si>
  <si>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</si>
  <si>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</si>
  <si>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</si>
  <si>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</si>
  <si>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</si>
  <si>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</si>
  <si>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</si>
  <si>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</si>
  <si>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</si>
  <si>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</si>
  <si>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</si>
  <si>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</si>
  <si>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</si>
  <si>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</si>
  <si>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</si>
  <si>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</si>
  <si>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</si>
  <si>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</si>
  <si>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</si>
  <si>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</si>
  <si>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</si>
  <si>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</si>
  <si>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</si>
  <si>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</si>
  <si>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</si>
  <si>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</si>
  <si>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</si>
  <si>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</si>
  <si>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</si>
  <si>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</si>
  <si>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</si>
  <si>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</si>
  <si>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</si>
  <si>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</si>
  <si>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</si>
  <si>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</si>
  <si>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</si>
  <si>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</si>
  <si>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</si>
  <si>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</si>
  <si>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</si>
  <si>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</si>
  <si>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</si>
  <si>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</si>
  <si>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</si>
  <si>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</si>
  <si>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</si>
  <si>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</si>
  <si>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</si>
  <si>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</si>
  <si>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</si>
  <si>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</si>
  <si>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</si>
  <si>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</si>
  <si>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</si>
  <si>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</si>
  <si>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</si>
  <si>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</si>
  <si>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</si>
  <si>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</si>
  <si>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</si>
  <si>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</si>
  <si>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</si>
  <si>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</si>
  <si>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</si>
  <si>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</si>
  <si>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</si>
  <si>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</si>
  <si>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</si>
  <si>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</si>
  <si>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</si>
  <si>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</si>
  <si>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</si>
  <si>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</si>
  <si>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</si>
  <si>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</si>
  <si>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</si>
  <si>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</si>
  <si>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</si>
  <si>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</si>
  <si>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</si>
  <si>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</si>
  <si>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</si>
  <si>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</si>
  <si>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</si>
  <si>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</si>
  <si>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</si>
  <si>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</si>
  <si>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</si>
  <si>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</si>
  <si>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</si>
  <si>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</si>
  <si>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</si>
  <si>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</si>
  <si>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</si>
  <si>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</si>
  <si>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</si>
  <si>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</si>
  <si>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</si>
  <si>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</si>
  <si>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</si>
  <si>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</si>
  <si>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</si>
  <si>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</si>
  <si>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</si>
  <si>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</si>
  <si>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</si>
  <si>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</si>
  <si>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</si>
  <si>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</si>
  <si>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</si>
  <si>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</si>
  <si>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</si>
  <si>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</si>
  <si>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</si>
  <si>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</si>
  <si>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</si>
  <si>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</si>
  <si>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</si>
  <si>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</si>
  <si>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</si>
  <si>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</si>
  <si>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</si>
  <si>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</si>
  <si>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</si>
  <si>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</si>
  <si>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</si>
  <si>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</si>
  <si>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</si>
  <si>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</si>
  <si>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</si>
  <si>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</si>
  <si>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</si>
  <si>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</si>
  <si>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</si>
  <si>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</si>
  <si>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</si>
  <si>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</si>
  <si>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</si>
  <si>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</si>
  <si>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</si>
  <si>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</si>
  <si>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</si>
  <si>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</si>
  <si>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</si>
  <si>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</si>
  <si>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</si>
  <si>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</si>
  <si>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</si>
  <si>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</si>
  <si>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</si>
  <si>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</si>
  <si>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</si>
  <si>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</si>
  <si>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</si>
  <si>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</si>
  <si>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</si>
  <si>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</si>
  <si>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</si>
  <si>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</si>
  <si>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</si>
  <si>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</si>
  <si>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</si>
  <si>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</si>
  <si>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</si>
  <si>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</si>
  <si>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</si>
  <si>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</si>
  <si>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</si>
  <si>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</si>
  <si>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</si>
  <si>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</si>
  <si>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</si>
  <si>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</si>
  <si>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</si>
  <si>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</si>
  <si>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</si>
  <si>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</si>
  <si>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</si>
  <si>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</si>
  <si>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</si>
  <si>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</si>
  <si>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</si>
  <si>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</si>
  <si>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</si>
  <si>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</si>
  <si>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</si>
  <si>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</si>
  <si>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</si>
  <si>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</si>
  <si>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</si>
  <si>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</si>
  <si>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</si>
  <si>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</si>
  <si>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</si>
  <si>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</si>
  <si>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</si>
  <si>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</si>
  <si>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</si>
  <si>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</si>
  <si>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</si>
  <si>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</si>
  <si>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</si>
  <si>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</si>
  <si>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</si>
  <si>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</si>
  <si>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</si>
  <si>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</si>
  <si>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</si>
  <si>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</si>
  <si>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</si>
  <si>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</si>
  <si>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</si>
  <si>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</si>
  <si>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</si>
  <si>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</si>
  <si>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</si>
  <si>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</si>
  <si>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</si>
  <si>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</si>
  <si>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</si>
  <si>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</si>
  <si>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</si>
  <si>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</si>
  <si>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</si>
  <si>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</si>
  <si>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</si>
  <si>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</si>
  <si>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</si>
  <si>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</si>
  <si>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</si>
  <si>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</si>
  <si>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</si>
  <si>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</si>
  <si>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</si>
  <si>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</si>
  <si>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</si>
  <si>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</si>
  <si>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</si>
  <si>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</si>
  <si>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</si>
  <si>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</si>
  <si>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</si>
  <si>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</si>
  <si>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</si>
  <si>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</si>
  <si>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</si>
  <si>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</si>
  <si>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</si>
  <si>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</si>
  <si>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</si>
  <si>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</si>
  <si>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</si>
  <si>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</si>
  <si>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</si>
  <si>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</si>
  <si>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</si>
  <si>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</si>
  <si>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</si>
  <si>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</si>
  <si>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</si>
  <si>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</si>
  <si>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</si>
  <si>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</si>
  <si>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</si>
  <si>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</si>
  <si>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</si>
  <si>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</si>
  <si>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</si>
  <si>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</si>
  <si>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</si>
  <si>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</si>
  <si>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</si>
  <si>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</si>
  <si>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</si>
  <si>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</si>
  <si>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</si>
  <si>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</si>
  <si>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</si>
  <si>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</si>
  <si>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</si>
  <si>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</si>
  <si>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</si>
  <si>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</si>
  <si>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</si>
  <si>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</si>
  <si>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</si>
  <si>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</si>
  <si>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</si>
  <si>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</si>
  <si>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</si>
  <si>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</si>
  <si>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</si>
  <si>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</si>
  <si>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</si>
  <si>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</si>
  <si>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</si>
  <si>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</si>
  <si>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</si>
  <si>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</si>
  <si>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</si>
  <si>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</si>
  <si>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</si>
  <si>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</si>
  <si>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</si>
  <si>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</si>
  <si>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</si>
  <si>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</si>
  <si>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</si>
  <si>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</si>
  <si>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</si>
  <si>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</si>
  <si>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</si>
  <si>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</si>
  <si>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</si>
  <si>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</si>
  <si>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</si>
  <si>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</si>
  <si>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</si>
  <si>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</si>
  <si>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</si>
  <si>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</si>
  <si>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</si>
  <si>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</si>
  <si>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</si>
  <si>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</si>
  <si>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</si>
  <si>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</si>
  <si>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</si>
  <si>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</si>
  <si>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</si>
  <si>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</si>
  <si>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</si>
  <si>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</si>
  <si>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</si>
  <si>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</si>
  <si>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</si>
  <si>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</si>
  <si>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</si>
  <si>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</si>
  <si>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</si>
  <si>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</si>
  <si>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</si>
  <si>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</si>
  <si>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</si>
  <si>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</si>
  <si>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</si>
  <si>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</si>
  <si>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</si>
  <si>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</si>
  <si>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</si>
  <si>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</si>
  <si>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</si>
  <si>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</si>
  <si>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</si>
  <si>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</si>
  <si>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</si>
  <si>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</si>
  <si>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</si>
  <si>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</si>
  <si>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</si>
  <si>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</si>
  <si>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</si>
  <si>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</si>
  <si>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</si>
  <si>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</si>
  <si>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</si>
  <si>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</si>
  <si>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</si>
  <si>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</si>
  <si>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</si>
  <si>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</si>
  <si>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</si>
  <si>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</si>
  <si>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</si>
  <si>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</si>
  <si>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</si>
  <si>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</si>
  <si>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</si>
  <si>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</si>
  <si>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</si>
  <si>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</si>
  <si>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</si>
  <si>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</si>
  <si>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</si>
  <si>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</si>
  <si>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</si>
  <si>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</si>
  <si>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</si>
  <si>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</si>
  <si>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</si>
  <si>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</si>
  <si>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</si>
  <si>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</si>
  <si>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</si>
  <si>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</si>
  <si>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</si>
  <si>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</si>
  <si>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</si>
  <si>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</si>
  <si>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</si>
  <si>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</si>
  <si>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</si>
  <si>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</si>
  <si>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</si>
  <si>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</si>
  <si>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</si>
  <si>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</si>
  <si>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</si>
  <si>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</si>
  <si>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</si>
  <si>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</si>
  <si>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</si>
  <si>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</si>
  <si>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</si>
  <si>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</si>
  <si>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</si>
  <si>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</si>
  <si>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</si>
  <si>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</si>
  <si>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</si>
  <si>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</si>
  <si>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</si>
  <si>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</si>
  <si>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</si>
  <si>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</si>
  <si>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</si>
  <si>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</si>
  <si>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</si>
  <si>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</si>
  <si>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</si>
  <si>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</si>
  <si>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</si>
  <si>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</si>
  <si>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</si>
  <si>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</si>
  <si>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</si>
  <si>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</si>
  <si>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</si>
  <si>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</si>
  <si>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</si>
  <si>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</si>
  <si>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</si>
  <si>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</si>
  <si>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</si>
  <si>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</si>
  <si>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</si>
  <si>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</si>
  <si>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</si>
  <si>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</si>
  <si>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</si>
  <si>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</si>
  <si>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</si>
  <si>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</si>
  <si>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</si>
  <si>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</si>
  <si>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</si>
  <si>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</si>
  <si>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</si>
  <si>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</si>
  <si>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</si>
  <si>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</si>
  <si>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</si>
  <si>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</si>
  <si>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</si>
  <si>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</si>
  <si>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</si>
  <si>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</si>
  <si>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</si>
  <si>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</si>
  <si>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</si>
  <si>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</si>
  <si>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</si>
  <si>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</si>
  <si>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</si>
  <si>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</si>
  <si>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</si>
  <si>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</si>
  <si>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</si>
  <si>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</si>
  <si>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</si>
  <si>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</si>
  <si>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</si>
  <si>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</si>
  <si>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</si>
  <si>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</si>
  <si>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</si>
  <si>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</si>
  <si>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</si>
  <si>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</si>
  <si>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</si>
  <si>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</si>
  <si>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</si>
  <si>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</si>
  <si>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</si>
  <si>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</si>
  <si>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</si>
  <si>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</si>
  <si>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</si>
  <si>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</si>
  <si>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</si>
  <si>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</si>
  <si>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</si>
  <si>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</si>
  <si>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</si>
  <si>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</si>
  <si>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</si>
  <si>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</si>
  <si>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</si>
  <si>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</si>
  <si>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</si>
  <si>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</si>
  <si>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</si>
  <si>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</si>
  <si>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</si>
  <si>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</si>
  <si>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</si>
  <si>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</si>
  <si>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</si>
  <si>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</si>
  <si>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</si>
  <si>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</si>
  <si>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</si>
  <si>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</si>
  <si>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</si>
  <si>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</si>
  <si>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</si>
  <si>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</si>
  <si>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</si>
  <si>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</si>
  <si>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</si>
  <si>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</si>
  <si>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</si>
  <si>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</si>
  <si>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</si>
  <si>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</si>
  <si>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</si>
  <si>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</si>
  <si>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</si>
  <si>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</si>
  <si>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</si>
  <si>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</si>
  <si>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</si>
  <si>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</si>
  <si>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</si>
  <si>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</si>
  <si>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</si>
  <si>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</si>
  <si>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</si>
  <si>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</si>
  <si>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</si>
  <si>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</si>
  <si>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</si>
  <si>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</si>
  <si>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</si>
  <si>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</si>
  <si>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</si>
  <si>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</si>
  <si>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</si>
  <si>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</si>
  <si>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</si>
  <si>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</si>
  <si>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</si>
  <si>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</si>
  <si>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</si>
  <si>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</si>
  <si>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</si>
  <si>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</si>
  <si>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</si>
  <si>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</si>
  <si>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</si>
  <si>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</si>
  <si>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</si>
  <si>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</si>
  <si>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</si>
  <si>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</si>
  <si>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</si>
  <si>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</si>
  <si>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</si>
  <si>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</si>
  <si>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</si>
  <si>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</si>
  <si>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</si>
  <si>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</si>
  <si>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</si>
  <si>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</si>
  <si>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</si>
  <si>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</si>
  <si>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</si>
  <si>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</si>
  <si>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</si>
  <si>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</si>
  <si>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</si>
  <si>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</si>
  <si>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</si>
  <si>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</si>
  <si>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</si>
  <si>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</si>
  <si>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</si>
  <si>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</si>
  <si>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</si>
  <si>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</si>
  <si>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</si>
  <si>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</si>
  <si>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</si>
  <si>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</si>
  <si>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</si>
  <si>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</si>
  <si>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</si>
  <si>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</si>
  <si>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</si>
  <si>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</si>
  <si>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</si>
  <si>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</si>
  <si>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</si>
  <si>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</si>
  <si>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</si>
  <si>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</si>
  <si>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</si>
  <si>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</si>
  <si>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</si>
  <si>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</si>
  <si>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</si>
  <si>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</si>
  <si>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</si>
  <si>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</si>
  <si>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</si>
  <si>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</si>
  <si>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</si>
  <si>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</si>
  <si>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</si>
  <si>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</si>
  <si>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</si>
  <si>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</si>
  <si>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</si>
  <si>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</si>
  <si>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</si>
  <si>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</si>
  <si>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</si>
  <si>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</si>
  <si>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</si>
  <si>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</si>
  <si>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</si>
  <si>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</si>
  <si>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</si>
  <si>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</si>
  <si>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</si>
  <si>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</si>
  <si>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</si>
  <si>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</si>
  <si>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</si>
  <si>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</si>
  <si>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</si>
  <si>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</si>
  <si>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</si>
  <si>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</si>
  <si>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</si>
  <si>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</si>
  <si>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</si>
  <si>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</si>
  <si>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</si>
  <si>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</si>
  <si>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</si>
  <si>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</si>
  <si>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</si>
  <si>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</si>
  <si>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</si>
  <si>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</si>
  <si>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</si>
  <si>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</si>
  <si>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</si>
  <si>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</si>
  <si>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</si>
  <si>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</si>
  <si>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</si>
  <si>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</si>
  <si>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</si>
  <si>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</si>
  <si>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</si>
  <si>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</si>
  <si>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</si>
  <si>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</si>
  <si>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</si>
  <si>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</si>
  <si>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</si>
  <si>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</si>
  <si>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</si>
  <si>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</si>
  <si>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</si>
  <si>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</si>
  <si>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</si>
  <si>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</si>
  <si>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</si>
  <si>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</si>
  <si>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</si>
  <si>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</si>
  <si>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</si>
  <si>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</si>
  <si>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</si>
  <si>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</si>
  <si>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</si>
  <si>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</si>
  <si>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</si>
  <si>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</si>
  <si>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</si>
  <si>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</si>
  <si>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</si>
  <si>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</si>
  <si>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</si>
  <si>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</si>
  <si>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</si>
  <si>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</si>
  <si>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</si>
  <si>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</si>
  <si>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</si>
  <si>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</si>
  <si>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</si>
  <si>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</si>
  <si>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</si>
  <si>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</si>
  <si>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</si>
  <si>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</si>
  <si>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</si>
  <si>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</si>
  <si>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</si>
  <si>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</si>
  <si>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</si>
  <si>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</si>
  <si>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</si>
  <si>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</si>
  <si>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</si>
  <si>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</si>
  <si>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</si>
  <si>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</si>
  <si>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</si>
  <si>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</si>
  <si>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</si>
  <si>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</si>
  <si>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</si>
  <si>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</si>
  <si>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</si>
  <si>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</si>
  <si>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</si>
  <si>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</si>
  <si>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</si>
  <si>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</si>
  <si>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</si>
  <si>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</si>
  <si>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</si>
  <si>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</si>
  <si>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</si>
  <si>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</si>
  <si>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</si>
  <si>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</si>
  <si>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</si>
  <si>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</si>
  <si>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</si>
  <si>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</si>
  <si>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</si>
  <si>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</si>
  <si>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</si>
  <si>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</si>
  <si>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</si>
  <si>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</si>
  <si>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</si>
  <si>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</si>
  <si>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</si>
  <si>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</si>
  <si>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</si>
  <si>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</si>
  <si>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</si>
  <si>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</si>
  <si>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</si>
  <si>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</si>
  <si>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</si>
  <si>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</si>
  <si>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</si>
  <si>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</si>
  <si>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</si>
  <si>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</si>
  <si>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</si>
  <si>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</si>
  <si>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</si>
  <si>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</si>
  <si>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</si>
  <si>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</si>
  <si>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</si>
  <si>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</si>
  <si>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</si>
  <si>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</si>
  <si>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</si>
  <si>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</si>
  <si>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</si>
  <si>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</si>
  <si>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</si>
  <si>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</si>
  <si>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</si>
  <si>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</si>
  <si>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</si>
  <si>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</si>
  <si>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</si>
  <si>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</si>
  <si>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</si>
  <si>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</si>
  <si>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</si>
  <si>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</si>
  <si>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</si>
  <si>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</si>
  <si>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</si>
  <si>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</si>
  <si>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</si>
  <si>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</si>
  <si>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</si>
  <si>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</si>
  <si>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</si>
  <si>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</si>
  <si>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</si>
  <si>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</si>
  <si>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</si>
  <si>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</si>
  <si>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</si>
  <si>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</si>
  <si>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</si>
  <si>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</si>
  <si>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</si>
  <si>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</si>
  <si>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</si>
  <si>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</si>
  <si>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</si>
  <si>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</si>
  <si>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</si>
  <si>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</si>
  <si>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</si>
  <si>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</si>
  <si>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</si>
  <si>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</si>
  <si>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</si>
  <si>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</si>
  <si>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</si>
  <si>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</si>
  <si>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</si>
  <si>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</si>
  <si>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</si>
  <si>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</si>
  <si>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</si>
  <si>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</si>
  <si>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</si>
  <si>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</si>
  <si>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</si>
  <si>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</si>
  <si>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</si>
  <si>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</si>
  <si>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</si>
  <si>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</si>
  <si>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</si>
  <si>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</si>
  <si>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</si>
  <si>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</si>
  <si>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</si>
  <si>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</si>
  <si>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</si>
  <si>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</si>
  <si>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</si>
  <si>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</si>
  <si>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</si>
  <si>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</si>
  <si>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</si>
  <si>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</si>
  <si>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</si>
  <si>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</si>
  <si>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</si>
  <si>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</si>
  <si>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</si>
  <si>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</si>
  <si>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</si>
  <si>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</si>
  <si>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</si>
  <si>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</si>
  <si>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</si>
  <si>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</si>
  <si>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</si>
  <si>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</si>
  <si>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</si>
  <si>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</si>
  <si>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</si>
  <si>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</si>
  <si>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</si>
  <si>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</si>
  <si>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</si>
  <si>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</si>
  <si>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</si>
  <si>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</si>
  <si>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</si>
  <si>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</si>
  <si>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</si>
  <si>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</si>
  <si>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</si>
  <si>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</si>
  <si>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</si>
  <si>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</si>
  <si>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</si>
  <si>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</si>
  <si>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</si>
  <si>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</si>
  <si>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</si>
  <si>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</si>
  <si>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</si>
  <si>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</si>
  <si>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</si>
  <si>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</si>
  <si>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</si>
  <si>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</si>
  <si>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</si>
  <si>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</si>
  <si>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</si>
  <si>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</si>
  <si>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</si>
  <si>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</si>
  <si>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</si>
  <si>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</si>
  <si>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</si>
  <si>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</si>
  <si>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</si>
  <si>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</si>
  <si>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</si>
  <si>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</si>
  <si>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</si>
  <si>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</si>
  <si>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</si>
  <si>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</si>
  <si>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</si>
  <si>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</si>
  <si>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</si>
  <si>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</si>
  <si>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</si>
  <si>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</si>
  <si>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</si>
  <si>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</si>
  <si>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</si>
  <si>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</si>
  <si>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</si>
  <si>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</si>
  <si>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</si>
  <si>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</si>
  <si>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</si>
  <si>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</si>
  <si>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</si>
  <si>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</si>
  <si>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</si>
  <si>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</si>
  <si>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</si>
  <si>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</si>
  <si>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</si>
  <si>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</si>
  <si>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</si>
  <si>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</si>
  <si>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</si>
  <si>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</si>
  <si>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</si>
  <si>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</si>
  <si>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</si>
  <si>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</si>
  <si>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</si>
  <si>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</si>
  <si>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</si>
  <si>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</si>
  <si>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</si>
  <si>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</si>
  <si>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</si>
  <si>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</si>
  <si>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</si>
  <si>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</si>
  <si>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</si>
  <si>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</si>
  <si>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</si>
  <si>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</si>
  <si>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</si>
  <si>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</si>
  <si>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</si>
  <si>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</si>
  <si>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</si>
  <si>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</si>
  <si>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</si>
  <si>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</si>
  <si>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</si>
  <si>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</si>
  <si>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</si>
  <si>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</si>
  <si>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</si>
  <si>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</si>
  <si>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</si>
  <si>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</si>
  <si>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</si>
  <si>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</si>
  <si>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</si>
  <si>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</si>
  <si>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</si>
  <si>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</si>
  <si>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</si>
  <si>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</si>
  <si>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</si>
  <si>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</si>
  <si>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</si>
  <si>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</si>
  <si>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</si>
  <si>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</si>
  <si>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</si>
  <si>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</si>
  <si>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</si>
  <si>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</si>
  <si>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</si>
  <si>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</si>
  <si>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</si>
  <si>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</si>
  <si>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</si>
  <si>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</si>
  <si>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</si>
  <si>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</si>
  <si>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</si>
  <si>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</si>
  <si>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</si>
  <si>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</si>
  <si>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</si>
  <si>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</si>
  <si>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</si>
  <si>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</si>
  <si>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</si>
  <si>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</si>
  <si>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</si>
  <si>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</si>
  <si>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</si>
  <si>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</si>
  <si>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</si>
  <si>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</si>
  <si>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</si>
  <si>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</si>
  <si>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</si>
  <si>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</si>
  <si>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</si>
  <si>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</si>
  <si>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</si>
  <si>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</si>
  <si>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</si>
  <si>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</si>
  <si>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</si>
  <si>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</si>
  <si>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</si>
  <si>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</si>
  <si>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</si>
  <si>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</si>
  <si>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</si>
  <si>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</si>
  <si>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</si>
  <si>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</si>
  <si>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</si>
  <si>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</si>
  <si>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</si>
  <si>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</si>
  <si>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</si>
  <si>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</si>
  <si>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</si>
  <si>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</si>
  <si>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</si>
  <si>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</si>
  <si>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</si>
  <si>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</si>
  <si>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</si>
  <si>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</si>
  <si>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</si>
  <si>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</si>
  <si>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</si>
  <si>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</si>
  <si>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</si>
  <si>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</si>
  <si>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</si>
  <si>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</si>
  <si>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</si>
  <si>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</si>
  <si>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</si>
  <si>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</si>
  <si>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</si>
  <si>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</si>
  <si>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</si>
  <si>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</si>
  <si>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</si>
  <si>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</si>
  <si>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</si>
  <si>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</si>
  <si>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</si>
  <si>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</si>
  <si>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</si>
  <si>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</si>
  <si>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</si>
  <si>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</si>
  <si>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</si>
  <si>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</si>
  <si>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</si>
  <si>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</si>
  <si>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</si>
  <si>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</si>
  <si>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</si>
  <si>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</si>
  <si>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</si>
  <si>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</si>
  <si>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</si>
  <si>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</si>
  <si>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</si>
  <si>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</si>
  <si>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</si>
  <si>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</si>
  <si>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</si>
  <si>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</si>
  <si>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</si>
  <si>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</si>
  <si>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</si>
  <si>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</si>
  <si>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</si>
  <si>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</si>
  <si>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</si>
  <si>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</si>
  <si>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</si>
  <si>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</si>
  <si>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</si>
  <si>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</si>
  <si>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</si>
  <si>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</si>
  <si>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</si>
  <si>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</si>
  <si>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</si>
  <si>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</si>
  <si>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</si>
  <si>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</si>
  <si>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</si>
  <si>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</si>
  <si>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</si>
  <si>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</si>
  <si>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</si>
  <si>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</si>
  <si>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</si>
  <si>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</si>
  <si>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</si>
  <si>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</si>
  <si>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</si>
  <si>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</si>
  <si>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</si>
  <si>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</si>
  <si>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</si>
  <si>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</si>
  <si>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</si>
  <si>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</si>
  <si>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</si>
  <si>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</si>
  <si>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</si>
  <si>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</si>
  <si>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</si>
  <si>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</si>
  <si>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</si>
  <si>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</si>
  <si>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</si>
  <si>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</si>
  <si>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</si>
  <si>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</si>
  <si>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</si>
  <si>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</si>
  <si>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</si>
  <si>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</si>
  <si>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</si>
  <si>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</si>
  <si>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</si>
  <si>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</si>
  <si>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</si>
  <si>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</si>
  <si>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</si>
  <si>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</si>
  <si>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</si>
  <si>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</si>
  <si>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</si>
  <si>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</si>
  <si>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</si>
  <si>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</si>
  <si>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</si>
  <si>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</si>
  <si>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</si>
  <si>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</si>
  <si>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</si>
  <si>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</si>
  <si>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</si>
  <si>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</si>
  <si>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</si>
  <si>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</si>
  <si>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</si>
  <si>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</si>
  <si>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</si>
  <si>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</si>
  <si>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</si>
  <si>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</si>
  <si>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</si>
  <si>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</si>
  <si>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</si>
  <si>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</si>
  <si>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</si>
  <si>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</si>
  <si>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</si>
  <si>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</si>
  <si>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</si>
  <si>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</si>
  <si>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</si>
  <si>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</si>
  <si>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</si>
  <si>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</si>
  <si>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</si>
  <si>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</si>
  <si>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</si>
  <si>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</si>
  <si>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</si>
  <si>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</si>
  <si>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</si>
  <si>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</si>
  <si>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</si>
  <si>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</si>
  <si>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</si>
  <si>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</si>
  <si>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</si>
  <si>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</si>
  <si>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</si>
  <si>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</si>
  <si>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</si>
  <si>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</si>
  <si>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</si>
  <si>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</si>
  <si>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</si>
  <si>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</si>
  <si>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</si>
  <si>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</si>
  <si>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</si>
  <si>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</si>
  <si>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</si>
  <si>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</si>
  <si>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</si>
  <si>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</si>
  <si>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</si>
  <si>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</si>
  <si>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</si>
  <si>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</si>
  <si>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</si>
  <si>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</si>
  <si>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</si>
  <si>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</si>
  <si>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</si>
  <si>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</si>
  <si>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</si>
  <si>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</si>
  <si>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</si>
  <si>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</si>
  <si>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</si>
  <si>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</si>
  <si>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</si>
  <si>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</si>
  <si>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</si>
  <si>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</si>
  <si>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</si>
  <si>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</si>
  <si>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</si>
  <si>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</si>
  <si>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</si>
  <si>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</si>
  <si>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</si>
  <si>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</si>
  <si>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</si>
  <si>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</si>
  <si>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</si>
  <si>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</si>
  <si>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</si>
  <si>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</si>
  <si>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</si>
  <si>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</si>
  <si>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</si>
  <si>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</si>
  <si>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</si>
  <si>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</si>
  <si>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</si>
  <si>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</si>
  <si>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</si>
  <si>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</si>
  <si>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</si>
  <si>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</si>
  <si>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</si>
  <si>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</si>
  <si>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</si>
  <si>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</si>
  <si>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</si>
  <si>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</si>
  <si>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</si>
  <si>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</si>
  <si>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</si>
  <si>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</si>
  <si>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</si>
  <si>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</si>
  <si>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</si>
  <si>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</si>
  <si>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</si>
  <si>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</si>
  <si>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</si>
  <si>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</si>
  <si>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</si>
  <si>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</si>
  <si>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</si>
  <si>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</si>
  <si>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</si>
  <si>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</si>
  <si>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</si>
  <si>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</si>
  <si>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</si>
  <si>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</si>
  <si>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</si>
  <si>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</si>
  <si>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</si>
  <si>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</si>
  <si>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</si>
  <si>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</si>
  <si>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</si>
  <si>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</si>
  <si>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</si>
  <si>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</si>
  <si>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</si>
  <si>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</si>
  <si>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</si>
  <si>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</si>
  <si>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</si>
  <si>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</si>
  <si>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</si>
  <si>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</si>
  <si>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</si>
  <si>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</si>
  <si>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</si>
  <si>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</si>
  <si>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</si>
  <si>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</si>
  <si>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</si>
  <si>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</si>
  <si>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</si>
  <si>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</si>
  <si>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</si>
  <si>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</si>
  <si>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</si>
  <si>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</si>
  <si>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</si>
  <si>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</si>
  <si>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</si>
  <si>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</si>
  <si>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</si>
  <si>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</si>
  <si>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</si>
  <si>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</si>
  <si>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</si>
  <si>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</si>
  <si>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</si>
  <si>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</si>
  <si>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</si>
  <si>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</si>
  <si>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</si>
  <si>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</si>
  <si>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</si>
  <si>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</si>
  <si>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</si>
  <si>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</si>
  <si>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</si>
  <si>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</si>
  <si>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</si>
  <si>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</si>
  <si>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</si>
  <si>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</si>
  <si>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</si>
  <si>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</si>
  <si>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</si>
  <si>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</si>
  <si>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</si>
  <si>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</si>
  <si>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</si>
  <si>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</si>
  <si>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</si>
  <si>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</si>
  <si>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</si>
  <si>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</si>
  <si>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</si>
  <si>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</si>
  <si>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</si>
  <si>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</si>
  <si>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</si>
  <si>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</si>
  <si>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</si>
  <si>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</si>
  <si>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</si>
  <si>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</si>
  <si>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</si>
  <si>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</si>
  <si>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</si>
  <si>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</si>
  <si>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</si>
  <si>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</si>
  <si>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</si>
  <si>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</si>
  <si>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</si>
  <si>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</si>
  <si>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</si>
  <si>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</si>
  <si>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</si>
  <si>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</si>
  <si>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</si>
  <si>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</si>
  <si>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</si>
  <si>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</si>
  <si>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</si>
  <si>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</si>
  <si>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</si>
  <si>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</si>
  <si>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</si>
  <si>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</si>
  <si>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</si>
  <si>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</si>
  <si>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</si>
  <si>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</si>
  <si>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</si>
  <si>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</si>
  <si>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</si>
  <si>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</si>
  <si>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</si>
  <si>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</si>
  <si>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</si>
  <si>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</si>
  <si>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</si>
  <si>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</si>
  <si>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</si>
  <si>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</si>
  <si>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</si>
  <si>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</si>
  <si>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</si>
  <si>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</si>
  <si>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</si>
  <si>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</si>
  <si>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</si>
  <si>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</si>
  <si>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</si>
  <si>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</si>
  <si>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</si>
  <si>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</si>
  <si>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</si>
  <si>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</si>
  <si>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</si>
  <si>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</si>
  <si>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</si>
  <si>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</si>
  <si>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</si>
  <si>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</si>
  <si>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</si>
  <si>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</si>
  <si>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</si>
  <si>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</si>
  <si>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</si>
  <si>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</si>
  <si>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</si>
  <si>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</si>
  <si>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</si>
  <si>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</si>
  <si>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</si>
  <si>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</si>
  <si>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</si>
  <si>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</si>
  <si>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</si>
  <si>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</si>
  <si>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</si>
  <si>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</si>
  <si>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</si>
  <si>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</si>
  <si>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</si>
  <si>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</si>
  <si>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</si>
  <si>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</si>
  <si>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</si>
  <si>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</si>
  <si>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</si>
  <si>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</si>
  <si>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</si>
  <si>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</si>
  <si>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</si>
  <si>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</si>
  <si>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</si>
  <si>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</si>
  <si>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</si>
  <si>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</si>
  <si>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</si>
  <si>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</si>
  <si>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</si>
  <si>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</si>
  <si>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</si>
  <si>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</si>
  <si>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</si>
  <si>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</si>
  <si>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</si>
  <si>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</si>
  <si>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</si>
  <si>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</si>
  <si>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</si>
  <si>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</si>
  <si>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</si>
  <si>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</si>
  <si>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</si>
  <si>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</si>
  <si>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</si>
  <si>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</si>
  <si>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</si>
  <si>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</si>
  <si>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</si>
  <si>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</si>
  <si>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</si>
  <si>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</si>
  <si>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</si>
  <si>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</si>
  <si>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</si>
  <si>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</si>
  <si>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</si>
  <si>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</si>
  <si>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</si>
  <si>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</si>
  <si>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</si>
  <si>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</si>
  <si>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</si>
  <si>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</si>
  <si>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</si>
  <si>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</si>
  <si>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</si>
  <si>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</si>
  <si>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</si>
  <si>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</si>
  <si>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</si>
  <si>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</si>
  <si>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</si>
  <si>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</si>
  <si>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</si>
  <si>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</si>
  <si>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</si>
  <si>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</si>
  <si>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</si>
  <si>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</si>
  <si>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</si>
  <si>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</si>
  <si>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</si>
  <si>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</si>
  <si>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</si>
  <si>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</si>
  <si>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</si>
  <si>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</si>
  <si>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</si>
  <si>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</si>
  <si>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</si>
  <si>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</si>
  <si>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</si>
  <si>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</si>
  <si>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</si>
  <si>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</si>
  <si>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</si>
  <si>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</si>
  <si>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</si>
  <si>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</si>
  <si>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</si>
  <si>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</si>
  <si>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</si>
  <si>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</si>
  <si>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</si>
  <si>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</si>
  <si>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</si>
  <si>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</si>
  <si>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</si>
  <si>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</si>
  <si>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</si>
  <si>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</si>
  <si>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</si>
  <si>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</si>
  <si>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</si>
  <si>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</si>
  <si>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</si>
  <si>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</si>
  <si>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</si>
  <si>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</si>
  <si>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</si>
  <si>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</si>
  <si>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</si>
  <si>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</si>
  <si>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</si>
  <si>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</si>
  <si>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</si>
  <si>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</si>
  <si>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</si>
  <si>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</si>
  <si>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</si>
  <si>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</si>
  <si>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</si>
  <si>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</si>
  <si>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</si>
  <si>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</si>
  <si>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</si>
  <si>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</si>
  <si>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</si>
  <si>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</si>
  <si>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</si>
  <si>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</si>
  <si>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</si>
  <si>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</si>
  <si>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</si>
  <si>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</si>
  <si>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</si>
  <si>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</si>
  <si>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</si>
  <si>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</si>
  <si>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</si>
  <si>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</si>
  <si>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</si>
  <si>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</si>
  <si>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</si>
  <si>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</si>
  <si>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</si>
  <si>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</si>
  <si>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</si>
  <si>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</si>
  <si>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</si>
  <si>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</si>
  <si>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</si>
  <si>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</si>
  <si>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</si>
  <si>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</si>
  <si>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</si>
  <si>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</si>
  <si>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</si>
  <si>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</si>
  <si>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</si>
  <si>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</si>
  <si>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</si>
  <si>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</si>
  <si>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</si>
  <si>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</si>
  <si>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</si>
  <si>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</si>
  <si>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</si>
  <si>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</si>
  <si>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</si>
  <si>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</si>
  <si>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</si>
  <si>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</si>
  <si>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</si>
  <si>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</si>
  <si>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</si>
  <si>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</si>
  <si>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</si>
  <si>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</si>
  <si>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</si>
  <si>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</si>
  <si>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</si>
  <si>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</si>
  <si>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</si>
  <si>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</si>
  <si>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</si>
  <si>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</si>
  <si>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</si>
  <si>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</si>
  <si>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</si>
  <si>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</si>
  <si>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</si>
  <si>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</si>
  <si>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</si>
  <si>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</si>
  <si>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</si>
  <si>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</si>
  <si>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</si>
  <si>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</si>
  <si>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</si>
  <si>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</si>
  <si>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</si>
  <si>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</si>
  <si>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</si>
  <si>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</si>
  <si>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</si>
  <si>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</si>
  <si>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</si>
  <si>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</si>
  <si>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</si>
  <si>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</si>
  <si>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</si>
  <si>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</si>
  <si>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</si>
  <si>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</si>
  <si>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</si>
  <si>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</si>
  <si>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</si>
  <si>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</si>
  <si>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</si>
  <si>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</si>
  <si>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</si>
  <si>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</si>
  <si>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</si>
  <si>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</si>
  <si>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</si>
  <si>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</si>
  <si>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</si>
  <si>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</si>
  <si>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</si>
  <si>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</si>
  <si>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</si>
  <si>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</si>
  <si>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</si>
  <si>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</si>
  <si>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</si>
  <si>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</si>
  <si>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</si>
  <si>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</si>
  <si>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</si>
  <si>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</si>
  <si>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</si>
  <si>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</si>
  <si>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</si>
  <si>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</si>
  <si>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</si>
  <si>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</si>
  <si>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</si>
  <si>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</si>
  <si>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</si>
  <si>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</si>
  <si>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</si>
  <si>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</si>
  <si>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</si>
  <si>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</si>
  <si>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</si>
  <si>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</si>
  <si>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</si>
  <si>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</si>
  <si>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</si>
  <si>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</si>
  <si>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</si>
  <si>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</si>
  <si>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</si>
  <si>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</si>
  <si>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</si>
  <si>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</si>
  <si>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</si>
  <si>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</si>
  <si>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</si>
  <si>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</si>
  <si>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</si>
  <si>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</si>
  <si>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</si>
  <si>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</si>
  <si>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</si>
  <si>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</si>
  <si>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</si>
  <si>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</si>
  <si>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</si>
  <si>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</si>
  <si>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</si>
  <si>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</si>
  <si>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</si>
  <si>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</si>
  <si>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</si>
  <si>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</si>
  <si>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</si>
  <si>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</si>
  <si>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</si>
  <si>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</si>
  <si>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</si>
  <si>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</si>
  <si>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</si>
  <si>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</si>
  <si>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</si>
  <si>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</si>
  <si>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</si>
  <si>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</si>
  <si>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</si>
  <si>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</si>
  <si>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</si>
  <si>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</si>
  <si>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</si>
  <si>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</si>
  <si>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</si>
  <si>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</si>
  <si>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</si>
  <si>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</si>
  <si>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</si>
  <si>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</si>
  <si>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</si>
  <si>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</si>
  <si>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</si>
  <si>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</si>
  <si>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</si>
  <si>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</si>
  <si>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</si>
  <si>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</si>
  <si>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</si>
  <si>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</si>
  <si>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</si>
  <si>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</si>
  <si>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</si>
  <si>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</si>
  <si>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</si>
  <si>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</si>
  <si>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</si>
  <si>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</si>
  <si>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</si>
  <si>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</si>
  <si>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</si>
  <si>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</si>
  <si>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</si>
  <si>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</si>
  <si>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</si>
  <si>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</si>
  <si>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</si>
  <si>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</si>
  <si>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</si>
  <si>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</si>
  <si>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</si>
  <si>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</si>
  <si>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</si>
  <si>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</si>
  <si>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</si>
  <si>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</si>
  <si>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</si>
  <si>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</si>
  <si>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</si>
  <si>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</si>
  <si>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</si>
  <si>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</si>
  <si>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</si>
  <si>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</si>
  <si>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</si>
  <si>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</si>
  <si>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</si>
  <si>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</si>
  <si>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</si>
  <si>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</si>
  <si>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</si>
  <si>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</si>
  <si>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</si>
  <si>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</si>
  <si>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</si>
  <si>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</si>
  <si>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</si>
  <si>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</si>
  <si>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</si>
  <si>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</si>
  <si>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</si>
  <si>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</si>
  <si>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</si>
  <si>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</si>
  <si>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</si>
  <si>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</si>
  <si>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</si>
  <si>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</si>
  <si>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</si>
  <si>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</si>
  <si>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</si>
  <si>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</si>
  <si>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</si>
  <si>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</si>
  <si>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</si>
  <si>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</si>
  <si>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</si>
  <si>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</si>
  <si>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</si>
  <si>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</si>
  <si>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</si>
  <si>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</si>
  <si>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</si>
  <si>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</si>
  <si>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</si>
  <si>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</si>
  <si>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</si>
  <si>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</si>
  <si>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</si>
  <si>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</si>
  <si>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</si>
  <si>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</si>
  <si>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</si>
  <si>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</si>
  <si>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</si>
  <si>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</si>
  <si>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</si>
  <si>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</si>
  <si>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</si>
  <si>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</si>
  <si>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</si>
  <si>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</si>
  <si>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</si>
  <si>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</si>
  <si>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</si>
  <si>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</si>
  <si>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</si>
  <si>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</si>
  <si>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</si>
  <si>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</si>
  <si>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</si>
  <si>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</si>
  <si>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</si>
  <si>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</si>
  <si>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</si>
  <si>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</si>
  <si>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</si>
  <si>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</si>
  <si>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</si>
  <si>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</si>
  <si>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</si>
  <si>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</si>
  <si>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</si>
  <si>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</si>
  <si>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</si>
  <si>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</si>
  <si>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</si>
  <si>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</si>
  <si>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</si>
  <si>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</si>
  <si>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</si>
  <si>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</si>
  <si>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</si>
  <si>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</si>
  <si>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</si>
  <si>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</si>
  <si>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</si>
  <si>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</si>
  <si>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</si>
  <si>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</si>
  <si>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</si>
  <si>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</si>
  <si>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</si>
  <si>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</si>
  <si>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</si>
  <si>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</si>
  <si>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</si>
  <si>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</si>
  <si>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</si>
  <si>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</si>
  <si>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</si>
  <si>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</si>
  <si>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</si>
  <si>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</si>
  <si>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</si>
  <si>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</si>
  <si>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</si>
  <si>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</si>
  <si>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</si>
  <si>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</si>
  <si>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</si>
  <si>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</si>
  <si>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</si>
  <si>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</si>
  <si>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</si>
  <si>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</si>
  <si>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</si>
  <si>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</si>
  <si>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</si>
  <si>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</si>
  <si>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</si>
  <si>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</si>
  <si>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</si>
  <si>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</si>
  <si>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</si>
  <si>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</si>
  <si>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</si>
  <si>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</si>
  <si>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</si>
  <si>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</si>
  <si>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</si>
  <si>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</si>
  <si>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</si>
  <si>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</si>
  <si>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</si>
  <si>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</si>
  <si>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</si>
  <si>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</si>
  <si>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</si>
  <si>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</si>
  <si>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</si>
  <si>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</si>
  <si>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</si>
  <si>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</si>
  <si>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</si>
  <si>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</si>
  <si>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</si>
  <si>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</si>
  <si>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</si>
  <si>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</si>
  <si>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</si>
  <si>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</si>
  <si>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</si>
  <si>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</si>
  <si>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</si>
  <si>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</si>
  <si>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</si>
  <si>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</si>
  <si>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</si>
  <si>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</si>
  <si>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</si>
  <si>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</si>
  <si>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</si>
  <si>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</si>
  <si>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</si>
  <si>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</si>
  <si>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</si>
  <si>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</si>
  <si>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</si>
  <si>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</si>
  <si>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</si>
  <si>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</si>
  <si>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</si>
  <si>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</si>
  <si>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</si>
  <si>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</si>
  <si>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</si>
  <si>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</si>
  <si>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</si>
  <si>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</si>
  <si>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</si>
  <si>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</si>
  <si>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</si>
  <si>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</si>
  <si>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</si>
  <si>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</si>
  <si>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</si>
  <si>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</si>
  <si>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</si>
  <si>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</si>
  <si>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</si>
  <si>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</si>
  <si>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</si>
  <si>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</si>
  <si>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</si>
  <si>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</si>
  <si>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</si>
  <si>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</si>
  <si>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</si>
  <si>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</si>
  <si>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</si>
  <si>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</si>
  <si>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</si>
  <si>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</si>
  <si>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</si>
  <si>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</si>
  <si>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</si>
  <si>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</si>
  <si>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</si>
  <si>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</si>
  <si>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</si>
  <si>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</si>
  <si>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</si>
  <si>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</si>
  <si>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</si>
  <si>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</si>
  <si>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</si>
  <si>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</si>
  <si>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</si>
  <si>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</si>
  <si>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</si>
  <si>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</si>
  <si>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</si>
  <si>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</si>
  <si>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</si>
  <si>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</si>
  <si>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</si>
  <si>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</si>
  <si>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</si>
  <si>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</si>
  <si>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</si>
  <si>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</si>
  <si>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</si>
  <si>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</si>
  <si>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</si>
  <si>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</si>
  <si>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</si>
  <si>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</si>
  <si>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</si>
  <si>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</si>
  <si>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</si>
  <si>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</si>
  <si>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</si>
  <si>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</si>
  <si>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</si>
  <si>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</si>
  <si>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</si>
  <si>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</si>
  <si>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</si>
  <si>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</si>
  <si>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</si>
  <si>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</si>
  <si>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</si>
  <si>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</si>
  <si>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</si>
  <si>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</si>
  <si>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</si>
  <si>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</si>
  <si>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</si>
  <si>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</si>
  <si>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</si>
  <si>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</si>
  <si>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</si>
  <si>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</si>
  <si>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</si>
  <si>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</si>
  <si>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</si>
  <si>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</si>
  <si>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</si>
  <si>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</si>
  <si>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</si>
  <si>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</si>
  <si>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</si>
  <si>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</si>
  <si>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</si>
  <si>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</si>
  <si>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</si>
  <si>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</si>
  <si>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</si>
  <si>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</si>
  <si>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</si>
  <si>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</si>
  <si>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</si>
  <si>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</si>
  <si>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</si>
  <si>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</si>
  <si>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</si>
  <si>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</si>
  <si>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</si>
  <si>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</si>
  <si>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</si>
  <si>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</si>
  <si>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</si>
  <si>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</si>
  <si>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</si>
  <si>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</si>
  <si>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</si>
  <si>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</si>
  <si>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</si>
  <si>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</si>
  <si>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</si>
  <si>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</si>
  <si>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</si>
  <si>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</si>
  <si>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</si>
  <si>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</si>
  <si>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</si>
  <si>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</si>
  <si>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</si>
  <si>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</si>
  <si>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</si>
  <si>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</si>
  <si>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</si>
  <si>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</si>
  <si>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</si>
  <si>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</si>
  <si>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</si>
  <si>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</si>
  <si>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</si>
  <si>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</si>
  <si>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</si>
  <si>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</si>
  <si>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</si>
  <si>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</si>
  <si>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</si>
  <si>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</si>
  <si>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</si>
  <si>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</si>
  <si>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</si>
  <si>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</si>
  <si>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</si>
  <si>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</si>
  <si>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</si>
  <si>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</si>
  <si>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</si>
  <si>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</si>
  <si>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</si>
  <si>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</si>
  <si>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</si>
  <si>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</si>
  <si>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</si>
  <si>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</si>
  <si>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</si>
  <si>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</si>
  <si>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</si>
  <si>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</si>
  <si>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</si>
  <si>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</si>
  <si>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</si>
  <si>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</si>
  <si>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</si>
  <si>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</si>
  <si>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</si>
  <si>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</si>
  <si>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</si>
  <si>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</si>
  <si>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</si>
  <si>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</si>
  <si>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</si>
  <si>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</si>
  <si>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</si>
  <si>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</si>
  <si>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</si>
  <si>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</si>
  <si>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</si>
  <si>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</si>
  <si>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</si>
  <si>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</si>
  <si>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</si>
  <si>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</si>
  <si>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</si>
  <si>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</si>
  <si>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</si>
  <si>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</si>
  <si>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</si>
  <si>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</si>
  <si>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</si>
  <si>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</si>
  <si>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</si>
  <si>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</si>
  <si>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</si>
  <si>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</si>
  <si>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</si>
  <si>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</si>
  <si>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</si>
  <si>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</si>
  <si>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</si>
  <si>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</si>
  <si>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</si>
  <si>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</si>
  <si>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</si>
  <si>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</si>
  <si>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</si>
  <si>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</si>
  <si>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</si>
  <si>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</si>
  <si>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</si>
  <si>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</si>
  <si>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</si>
  <si>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</si>
  <si>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</si>
  <si>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</si>
  <si>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</si>
  <si>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</si>
  <si>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</si>
  <si>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</si>
  <si>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</si>
  <si>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</si>
  <si>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</si>
  <si>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</si>
  <si>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</si>
  <si>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</si>
  <si>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</si>
  <si>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</si>
  <si>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</si>
  <si>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</si>
  <si>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</si>
  <si>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</si>
  <si>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</si>
  <si>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</si>
  <si>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</si>
  <si>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</si>
  <si>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</si>
  <si>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</si>
  <si>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</si>
  <si>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</si>
  <si>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</si>
  <si>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</si>
  <si>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</si>
  <si>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</si>
  <si>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</si>
  <si>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</si>
  <si>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</si>
  <si>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</si>
  <si>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</si>
  <si>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</si>
  <si>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</si>
  <si>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</si>
  <si>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</si>
  <si>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</si>
  <si>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</si>
  <si>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</si>
  <si>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</si>
  <si>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</si>
  <si>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</si>
  <si>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</si>
  <si>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</si>
  <si>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</si>
  <si>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</si>
  <si>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</si>
  <si>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</si>
  <si>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</si>
  <si>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</si>
  <si>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</si>
  <si>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</si>
  <si>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</si>
  <si>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</si>
  <si>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</si>
  <si>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</si>
  <si>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</si>
  <si>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</si>
  <si>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</si>
  <si>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</si>
  <si>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</si>
  <si>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</si>
  <si>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</si>
  <si>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</si>
  <si>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</si>
  <si>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</si>
  <si>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</si>
  <si>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</si>
  <si>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</si>
  <si>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</si>
  <si>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</si>
  <si>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</si>
  <si>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</si>
  <si>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</si>
  <si>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</si>
  <si>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</si>
  <si>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</si>
  <si>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</si>
  <si>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</si>
  <si>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</si>
  <si>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</si>
  <si>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</si>
  <si>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</si>
  <si>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</si>
  <si>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</si>
  <si>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</si>
  <si>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</si>
  <si>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</si>
  <si>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</si>
  <si>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</si>
  <si>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</si>
  <si>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</si>
  <si>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</si>
  <si>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</si>
  <si>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</si>
  <si>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</si>
  <si>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</si>
  <si>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</si>
  <si>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</si>
  <si>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</si>
  <si>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</si>
  <si>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</si>
  <si>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</si>
  <si>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</si>
  <si>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</si>
  <si>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</si>
  <si>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</si>
  <si>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</si>
  <si>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</si>
  <si>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</si>
  <si>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</si>
  <si>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</si>
  <si>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</si>
  <si>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</si>
  <si>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</si>
  <si>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</si>
  <si>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</si>
  <si>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</si>
  <si>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</si>
  <si>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</si>
  <si>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</si>
  <si>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</si>
  <si>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</si>
  <si>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</si>
  <si>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</si>
  <si>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</si>
  <si>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</si>
  <si>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</si>
  <si>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</si>
  <si>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</si>
  <si>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</si>
  <si>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</si>
  <si>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</si>
  <si>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</si>
  <si>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</si>
  <si>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</si>
  <si>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</si>
  <si>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</si>
  <si>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</si>
  <si>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</si>
  <si>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</si>
  <si>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</si>
  <si>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</si>
  <si>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</si>
  <si>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</si>
  <si>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</si>
  <si>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</si>
  <si>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</si>
  <si>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</si>
  <si>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</si>
  <si>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</si>
  <si>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</si>
  <si>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</si>
  <si>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</si>
  <si>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</si>
  <si>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</si>
  <si>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</si>
  <si>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</si>
  <si>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</si>
  <si>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</si>
  <si>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</si>
  <si>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</si>
  <si>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</si>
  <si>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</si>
  <si>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</si>
  <si>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</si>
  <si>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</si>
  <si>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</si>
  <si>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</si>
  <si>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</si>
  <si>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</si>
  <si>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</si>
  <si>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</si>
  <si>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</si>
  <si>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</si>
  <si>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</si>
  <si>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</si>
  <si>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</si>
  <si>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</si>
  <si>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</si>
  <si>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</si>
  <si>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</si>
  <si>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</si>
  <si>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</si>
  <si>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</si>
  <si>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</si>
  <si>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</si>
  <si>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</si>
  <si>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</si>
  <si>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</si>
  <si>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</si>
  <si>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</si>
  <si>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</si>
  <si>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</si>
  <si>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</si>
  <si>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</si>
  <si>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</si>
  <si>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</si>
  <si>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</si>
  <si>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</si>
  <si>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</si>
  <si>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</si>
  <si>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</si>
  <si>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</si>
  <si>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</si>
  <si>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</si>
  <si>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</si>
  <si>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</si>
  <si>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</si>
  <si>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</si>
  <si>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</si>
  <si>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</si>
  <si>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</si>
  <si>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</si>
  <si>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</si>
  <si>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</si>
  <si>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</si>
  <si>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</si>
  <si>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</si>
  <si>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</si>
  <si>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</si>
  <si>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</si>
  <si>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</si>
  <si>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</si>
  <si>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</si>
  <si>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</si>
  <si>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</si>
  <si>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</si>
  <si>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</si>
  <si>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</si>
  <si>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</si>
  <si>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</si>
  <si>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</si>
  <si>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</si>
  <si>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</si>
  <si>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</si>
  <si>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</si>
  <si>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</si>
  <si>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</si>
  <si>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</si>
  <si>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</si>
  <si>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</si>
  <si>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</si>
  <si>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</si>
  <si>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</si>
  <si>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</si>
  <si>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</si>
  <si>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</si>
  <si>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</si>
  <si>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</si>
  <si>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</si>
  <si>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</si>
  <si>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</si>
  <si>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</si>
  <si>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</si>
  <si>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</si>
  <si>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</si>
  <si>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</si>
  <si>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</si>
  <si>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</si>
  <si>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</si>
  <si>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</si>
  <si>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</si>
  <si>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</si>
  <si>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</si>
  <si>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</si>
  <si>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</si>
  <si>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</si>
  <si>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</si>
  <si>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</si>
  <si>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</si>
  <si>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</si>
  <si>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</si>
  <si>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</si>
  <si>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</si>
  <si>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</si>
  <si>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</si>
  <si>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</si>
  <si>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</si>
  <si>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</si>
  <si>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</si>
  <si>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</si>
  <si>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</si>
  <si>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</si>
  <si>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</si>
  <si>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</si>
  <si>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</si>
  <si>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</si>
  <si>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</si>
  <si>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</si>
  <si>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</si>
  <si>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</si>
  <si>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</si>
  <si>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</si>
  <si>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</si>
  <si>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</si>
  <si>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</si>
  <si>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</si>
  <si>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</si>
  <si>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</si>
  <si>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</si>
  <si>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</si>
  <si>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</si>
  <si>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</si>
  <si>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</si>
  <si>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</si>
  <si>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</si>
  <si>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</si>
  <si>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</si>
  <si>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</si>
  <si>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</si>
  <si>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</si>
  <si>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</si>
  <si>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</si>
  <si>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</si>
  <si>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</si>
  <si>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</si>
  <si>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</si>
  <si>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</si>
  <si>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</si>
  <si>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</si>
  <si>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</si>
  <si>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</si>
  <si>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</si>
  <si>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</si>
  <si>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</si>
  <si>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</si>
  <si>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</si>
  <si>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</si>
  <si>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</si>
  <si>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</si>
  <si>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</si>
  <si>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</si>
  <si>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</si>
  <si>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</si>
  <si>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</si>
  <si>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</si>
  <si>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</si>
  <si>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</si>
  <si>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</si>
  <si>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</si>
  <si>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</si>
  <si>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</si>
  <si>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</si>
  <si>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</si>
  <si>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</si>
  <si>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</si>
  <si>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</si>
  <si>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</si>
  <si>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</si>
  <si>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</si>
  <si>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</si>
  <si>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</si>
  <si>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</si>
  <si>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</si>
  <si>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</si>
  <si>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</si>
  <si>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</si>
  <si>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</si>
  <si>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</si>
  <si>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</si>
  <si>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</si>
  <si>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</si>
  <si>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</si>
  <si>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</si>
  <si>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</si>
  <si>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</si>
  <si>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</si>
  <si>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</si>
  <si>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</si>
  <si>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</si>
  <si>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</si>
  <si>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</si>
  <si>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</si>
  <si>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</si>
  <si>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</si>
  <si>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</si>
  <si>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</si>
  <si>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</si>
  <si>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</si>
  <si>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</si>
  <si>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</si>
  <si>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</si>
  <si>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</si>
  <si>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</si>
  <si>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</si>
  <si>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</si>
  <si>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</si>
  <si>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</si>
  <si>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</si>
  <si>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</si>
  <si>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</si>
  <si>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</si>
  <si>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</si>
  <si>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</si>
  <si>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</si>
  <si>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</si>
  <si>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</si>
  <si>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</si>
  <si>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</si>
  <si>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</si>
  <si>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</si>
  <si>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</si>
  <si>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</si>
  <si>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</si>
  <si>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</si>
  <si>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</si>
  <si>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</si>
  <si>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</si>
  <si>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</si>
  <si>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</si>
  <si>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</si>
  <si>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</si>
  <si>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</si>
  <si>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</si>
  <si>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</si>
  <si>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</si>
  <si>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</si>
  <si>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</si>
  <si>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</si>
  <si>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</si>
  <si>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</si>
  <si>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</si>
  <si>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</si>
  <si>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</si>
  <si>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</si>
  <si>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</si>
  <si>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</si>
  <si>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</si>
  <si>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</si>
  <si>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</si>
  <si>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</si>
  <si>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</si>
  <si>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</si>
  <si>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</si>
  <si>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</si>
  <si>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</si>
  <si>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</si>
  <si>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</si>
  <si>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</si>
  <si>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</si>
  <si>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</si>
  <si>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</si>
  <si>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</si>
  <si>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</si>
  <si>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</si>
  <si>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</si>
  <si>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</si>
  <si>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</si>
  <si>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</si>
  <si>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</si>
  <si>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</si>
  <si>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</si>
  <si>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</si>
  <si>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</si>
  <si>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</si>
  <si>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</si>
  <si>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</si>
  <si>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</si>
  <si>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</si>
  <si>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</si>
  <si>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</si>
  <si>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</si>
  <si>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</si>
  <si>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</si>
  <si>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</si>
  <si>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</si>
  <si>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</si>
  <si>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</si>
  <si>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</si>
  <si>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</si>
  <si>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</si>
  <si>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</si>
  <si>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</si>
  <si>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</si>
  <si>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</si>
  <si>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</si>
  <si>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</si>
  <si>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</si>
  <si>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</si>
  <si>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</si>
  <si>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</si>
  <si>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</si>
  <si>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</si>
  <si>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</si>
  <si>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</si>
  <si>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</si>
  <si>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</si>
  <si>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</si>
  <si>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</si>
  <si>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</si>
  <si>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</si>
  <si>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</si>
  <si>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</si>
  <si>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</si>
  <si>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</si>
  <si>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</si>
  <si>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</si>
  <si>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</si>
  <si>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</si>
  <si>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</si>
  <si>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</si>
  <si>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</si>
  <si>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</si>
  <si>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</si>
  <si>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</si>
  <si>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</si>
  <si>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</si>
  <si>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</si>
  <si>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</si>
  <si>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</si>
  <si>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</si>
  <si>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</si>
  <si>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</si>
  <si>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</si>
  <si>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</si>
  <si>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</si>
  <si>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</si>
  <si>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</si>
  <si>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</si>
  <si>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</si>
  <si>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</si>
  <si>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</si>
  <si>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</si>
  <si>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</si>
  <si>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</si>
  <si>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</si>
  <si>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</si>
  <si>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</si>
  <si>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</si>
  <si>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</si>
  <si>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</si>
  <si>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</si>
  <si>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</si>
  <si>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</si>
  <si>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</si>
  <si>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</si>
  <si>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</si>
  <si>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</si>
  <si>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</si>
  <si>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</si>
  <si>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</si>
  <si>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</si>
  <si>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</si>
  <si>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</si>
  <si>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</si>
  <si>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</si>
  <si>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</si>
  <si>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</si>
  <si>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</si>
  <si>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</si>
  <si>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</si>
  <si>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</si>
  <si>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</si>
  <si>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</si>
  <si>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</si>
  <si>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</si>
  <si>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</si>
  <si>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</si>
  <si>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</si>
  <si>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</si>
  <si>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</si>
  <si>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</si>
  <si>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</si>
  <si>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</si>
  <si>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</si>
  <si>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</si>
  <si>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</si>
  <si>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</si>
  <si>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</si>
  <si>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</si>
  <si>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</si>
  <si>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</si>
  <si>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</si>
  <si>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</si>
  <si>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</si>
  <si>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</si>
  <si>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</si>
  <si>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</si>
  <si>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</si>
  <si>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</si>
  <si>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</si>
  <si>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</si>
  <si>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</si>
  <si>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</si>
  <si>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</si>
  <si>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</si>
  <si>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</si>
  <si>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</si>
  <si>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</si>
  <si>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</si>
  <si>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</si>
  <si>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</si>
  <si>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</si>
  <si>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</si>
  <si>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</si>
  <si>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</si>
  <si>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</si>
  <si>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</si>
  <si>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</si>
  <si>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</si>
  <si>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</si>
  <si>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</si>
  <si>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</si>
  <si>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</si>
  <si>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</si>
  <si>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</si>
  <si>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</si>
  <si>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</si>
  <si>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</si>
  <si>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</si>
  <si>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</si>
  <si>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</si>
  <si>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</si>
  <si>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</si>
  <si>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</si>
  <si>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</si>
  <si>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</si>
  <si>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</si>
  <si>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</si>
  <si>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</si>
  <si>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</si>
  <si>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</si>
  <si>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</si>
  <si>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</si>
  <si>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</si>
  <si>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</si>
  <si>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</si>
  <si>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</si>
  <si>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</si>
  <si>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</si>
  <si>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</si>
  <si>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</si>
  <si>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</si>
  <si>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</si>
  <si>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</si>
  <si>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</si>
  <si>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</si>
  <si>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</si>
  <si>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</si>
  <si>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</si>
  <si>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</si>
  <si>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</si>
  <si>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</si>
  <si>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</si>
  <si>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</si>
  <si>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</si>
  <si>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</si>
  <si>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</si>
  <si>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</si>
  <si>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</si>
  <si>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</si>
  <si>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</si>
  <si>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</si>
  <si>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</si>
  <si>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</si>
  <si>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</si>
  <si>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</si>
  <si>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</si>
  <si>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</si>
  <si>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</si>
  <si>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</si>
  <si>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</si>
  <si>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</si>
  <si>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</si>
  <si>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</si>
  <si>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</si>
  <si>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</si>
  <si>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</si>
  <si>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</si>
  <si>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</si>
  <si>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</si>
  <si>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</si>
  <si>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</si>
  <si>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</si>
  <si>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</si>
  <si>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</si>
  <si>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</si>
  <si>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</si>
  <si>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</si>
  <si>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</si>
  <si>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</si>
  <si>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</si>
  <si>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</si>
  <si>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</si>
  <si>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</si>
  <si>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</si>
  <si>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</si>
  <si>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</si>
  <si>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</si>
  <si>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</si>
  <si>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</si>
  <si>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</si>
  <si>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</si>
  <si>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</si>
  <si>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</si>
  <si>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</si>
  <si>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</si>
  <si>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</si>
  <si>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</si>
  <si>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</si>
  <si>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</si>
  <si>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</si>
  <si>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</si>
  <si>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</si>
  <si>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</si>
  <si>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</si>
  <si>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</si>
  <si>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</si>
  <si>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</si>
  <si>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</si>
  <si>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</si>
  <si>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</si>
  <si>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</si>
  <si>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</si>
  <si>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</si>
  <si>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</si>
  <si>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</si>
  <si>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</si>
  <si>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</si>
  <si>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</si>
  <si>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</si>
  <si>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</si>
  <si>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</si>
  <si>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</si>
  <si>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</si>
  <si>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</si>
  <si>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</si>
  <si>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</si>
  <si>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</si>
  <si>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</si>
  <si>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</si>
  <si>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</si>
  <si>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</si>
  <si>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</si>
  <si>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</si>
  <si>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</si>
  <si>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</si>
  <si>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</si>
  <si>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</si>
  <si>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</si>
  <si>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</si>
  <si>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</si>
  <si>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</si>
  <si>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</si>
  <si>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</si>
  <si>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</si>
  <si>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</si>
  <si>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</si>
  <si>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</si>
  <si>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</si>
  <si>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</si>
  <si>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</si>
  <si>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</si>
  <si>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</si>
  <si>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</si>
  <si>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</si>
  <si>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</si>
  <si>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</si>
  <si>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</si>
  <si>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</si>
  <si>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</si>
  <si>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</si>
  <si>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</si>
  <si>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</si>
  <si>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</si>
  <si>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</si>
  <si>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</si>
  <si>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</si>
  <si>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</si>
  <si>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</si>
  <si>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</si>
  <si>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</si>
  <si>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</si>
  <si>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</si>
  <si>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</si>
  <si>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</si>
  <si>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</si>
  <si>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</si>
  <si>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</si>
  <si>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</si>
  <si>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</si>
  <si>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</si>
  <si>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</si>
  <si>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</si>
  <si>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</si>
  <si>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</si>
  <si>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</si>
  <si>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</si>
  <si>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</si>
  <si>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</si>
  <si>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</si>
  <si>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</si>
  <si>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</si>
  <si>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</si>
  <si>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</si>
  <si>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</si>
  <si>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</si>
  <si>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</si>
  <si>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</si>
  <si>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</si>
  <si>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</si>
  <si>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</si>
  <si>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</si>
  <si>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</si>
  <si>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</si>
  <si>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</si>
  <si>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</si>
  <si>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</si>
  <si>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</si>
  <si>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</si>
  <si>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</si>
  <si>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</si>
  <si>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</si>
  <si>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</si>
  <si>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</si>
  <si>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</si>
  <si>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</si>
  <si>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</si>
  <si>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</si>
  <si>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</si>
  <si>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</si>
  <si>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</si>
  <si>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</si>
  <si>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</si>
  <si>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</si>
  <si>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</si>
  <si>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</si>
  <si>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</si>
  <si>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</si>
  <si>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</si>
  <si>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</si>
  <si>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</si>
  <si>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</si>
  <si>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</si>
  <si>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</si>
  <si>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</si>
  <si>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</si>
  <si>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</si>
  <si>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</si>
  <si>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</si>
  <si>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</si>
  <si>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</si>
  <si>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</si>
  <si>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</si>
  <si>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</si>
  <si>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</si>
  <si>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</si>
  <si>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</si>
  <si>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</si>
  <si>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</si>
  <si>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</si>
  <si>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</si>
  <si>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</si>
  <si>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</si>
  <si>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</si>
  <si>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</si>
  <si>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</si>
  <si>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</si>
  <si>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</si>
  <si>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</si>
  <si>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</si>
  <si>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</si>
  <si>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</si>
  <si>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</si>
  <si>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</si>
  <si>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</si>
  <si>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</si>
  <si>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</si>
  <si>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</si>
  <si>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</si>
  <si>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</si>
  <si>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</si>
  <si>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</si>
  <si>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</si>
  <si>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</si>
  <si>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</si>
  <si>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</si>
  <si>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</si>
  <si>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</si>
  <si>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</si>
  <si>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</si>
  <si>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</si>
  <si>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</si>
  <si>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</si>
  <si>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</si>
  <si>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</si>
  <si>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</si>
  <si>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</si>
  <si>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</si>
  <si>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</si>
  <si>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</si>
  <si>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</si>
  <si>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</si>
  <si>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</si>
  <si>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</si>
  <si>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</si>
  <si>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</si>
  <si>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</si>
  <si>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</si>
  <si>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</si>
  <si>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</si>
  <si>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</si>
  <si>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</si>
  <si>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</si>
  <si>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</si>
  <si>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</si>
  <si>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</si>
  <si>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</si>
  <si>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</si>
  <si>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</si>
  <si>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</si>
  <si>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</si>
  <si>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</si>
  <si>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</si>
  <si>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</si>
  <si>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</si>
  <si>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</si>
  <si>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</si>
  <si>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</si>
  <si>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</si>
  <si>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</si>
  <si>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</si>
  <si>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</si>
  <si>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</si>
  <si>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</si>
  <si>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</si>
  <si>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</si>
  <si>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</si>
  <si>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</si>
  <si>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</si>
  <si>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</si>
  <si>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</si>
  <si>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</si>
  <si>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</si>
  <si>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</si>
  <si>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</si>
  <si>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</si>
  <si>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</si>
  <si>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</si>
  <si>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</si>
  <si>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</si>
  <si>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</si>
  <si>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</si>
  <si>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</si>
  <si>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</si>
  <si>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</si>
  <si>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</si>
  <si>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</si>
  <si>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</si>
  <si>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</si>
  <si>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</si>
  <si>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</si>
  <si>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</si>
  <si>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</si>
  <si>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</si>
  <si>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</si>
  <si>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</si>
  <si>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</si>
  <si>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</si>
  <si>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</si>
  <si>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</si>
  <si>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</si>
  <si>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</si>
  <si>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</si>
  <si>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</si>
  <si>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</si>
  <si>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</si>
  <si>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</si>
  <si>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</si>
  <si>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</si>
  <si>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</si>
  <si>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</si>
  <si>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</si>
  <si>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</si>
  <si>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</si>
  <si>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</si>
  <si>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</si>
  <si>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</si>
  <si>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</si>
  <si>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</si>
  <si>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</si>
  <si>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</si>
  <si>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</si>
  <si>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</si>
  <si>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</si>
  <si>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</si>
  <si>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</si>
  <si>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</si>
  <si>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</si>
  <si>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</si>
  <si>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</si>
  <si>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</si>
  <si>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</si>
  <si>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</si>
  <si>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</si>
  <si>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</si>
  <si>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</si>
  <si>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</si>
  <si>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</si>
  <si>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</si>
  <si>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</si>
  <si>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</si>
  <si>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</si>
  <si>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</si>
  <si>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</si>
  <si>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</si>
  <si>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</si>
  <si>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</si>
  <si>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</si>
  <si>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</si>
  <si>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</si>
  <si>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</si>
  <si>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</si>
  <si>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</si>
  <si>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</si>
  <si>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</si>
  <si>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</si>
  <si>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</si>
  <si>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</si>
  <si>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</si>
  <si>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</si>
  <si>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</si>
  <si>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</si>
  <si>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</si>
  <si>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</si>
  <si>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</si>
  <si>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</si>
  <si>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</si>
  <si>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</si>
  <si>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</si>
  <si>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</si>
  <si>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</si>
  <si>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</si>
  <si>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</si>
  <si>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</si>
  <si>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</si>
  <si>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</si>
  <si>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</si>
  <si>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</si>
  <si>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</si>
  <si>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</si>
  <si>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</si>
  <si>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</si>
  <si>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</si>
  <si>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</si>
  <si>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</si>
  <si>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</si>
  <si>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</si>
  <si>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</si>
  <si>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</si>
  <si>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</si>
  <si>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</si>
  <si>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</si>
  <si>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</si>
  <si>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</si>
  <si>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</si>
  <si>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</si>
  <si>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</si>
  <si>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</si>
  <si>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</si>
  <si>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</si>
  <si>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</si>
  <si>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</si>
  <si>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</si>
  <si>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</si>
  <si>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</si>
  <si>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</si>
  <si>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</si>
  <si>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</si>
  <si>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</si>
  <si>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</si>
  <si>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</si>
  <si>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</si>
  <si>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</si>
  <si>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</si>
  <si>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</si>
  <si>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</si>
  <si>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</si>
  <si>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</si>
  <si>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</si>
  <si>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</si>
  <si>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</si>
  <si>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</si>
  <si>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</si>
  <si>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</si>
  <si>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</si>
  <si>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</si>
  <si>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</si>
  <si>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</si>
  <si>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</si>
  <si>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</si>
  <si>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</si>
  <si>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</si>
  <si>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</si>
  <si>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</si>
  <si>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</si>
  <si>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</si>
  <si>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</si>
  <si>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</si>
  <si>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</si>
  <si>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</si>
  <si>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</si>
  <si>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</si>
  <si>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</si>
  <si>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</si>
  <si>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</si>
  <si>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</si>
  <si>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</si>
  <si>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</si>
  <si>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</si>
  <si>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</si>
  <si>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</si>
  <si>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</si>
  <si>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</si>
  <si>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</si>
  <si>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</si>
  <si>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</si>
  <si>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</si>
  <si>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</si>
  <si>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</si>
  <si>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</si>
  <si>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</si>
  <si>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</si>
  <si>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</si>
  <si>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</si>
  <si>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</si>
  <si>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</si>
  <si>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</si>
  <si>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</si>
  <si>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</si>
  <si>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</si>
  <si>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</si>
  <si>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</si>
  <si>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</si>
  <si>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</si>
  <si>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</si>
  <si>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</si>
  <si>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</si>
  <si>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</si>
  <si>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</si>
  <si>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</si>
  <si>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</si>
  <si>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</si>
  <si>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</si>
  <si>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</si>
  <si>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</si>
  <si>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</si>
  <si>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</si>
  <si>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</si>
  <si>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</si>
  <si>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</si>
  <si>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</si>
  <si>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</si>
  <si>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</si>
  <si>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</si>
  <si>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</si>
  <si>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</si>
  <si>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</si>
  <si>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</si>
  <si>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</si>
  <si>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</si>
  <si>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</si>
  <si>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</si>
  <si>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</si>
  <si>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</si>
  <si>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</si>
  <si>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</si>
  <si>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</si>
  <si>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</si>
  <si>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</si>
  <si>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</si>
  <si>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</si>
  <si>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</si>
  <si>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</si>
  <si>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</si>
  <si>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</si>
  <si>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</si>
  <si>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</si>
  <si>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</si>
  <si>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</si>
  <si>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</si>
  <si>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</si>
  <si>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</si>
  <si>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</si>
  <si>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</si>
  <si>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</si>
  <si>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</si>
  <si>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</si>
  <si>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</si>
  <si>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</si>
  <si>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</si>
  <si>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</si>
  <si>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</si>
  <si>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</si>
  <si>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</si>
  <si>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</si>
  <si>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</si>
  <si>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</si>
  <si>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</si>
  <si>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</si>
  <si>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</si>
  <si>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</si>
  <si>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</si>
  <si>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</si>
  <si>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</si>
  <si>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</si>
  <si>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</si>
  <si>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</si>
  <si>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</si>
  <si>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</si>
  <si>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</si>
  <si>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</si>
  <si>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</si>
  <si>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</si>
  <si>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</si>
  <si>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</si>
  <si>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</si>
  <si>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</si>
  <si>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</si>
  <si>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</si>
  <si>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</si>
  <si>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</si>
  <si>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</si>
  <si>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</si>
  <si>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</si>
  <si>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</si>
  <si>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</si>
  <si>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</si>
  <si>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</si>
  <si>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</si>
  <si>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</si>
  <si>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</si>
  <si>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</si>
  <si>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</si>
  <si>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</si>
  <si>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</si>
  <si>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</si>
  <si>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</si>
  <si>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</si>
  <si>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</si>
  <si>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</si>
  <si>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</si>
  <si>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</si>
  <si>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</si>
  <si>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</si>
  <si>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</si>
  <si>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</si>
  <si>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</si>
  <si>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</si>
  <si>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</si>
  <si>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</si>
  <si>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</si>
  <si>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</si>
  <si>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</si>
  <si>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</si>
  <si>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</si>
  <si>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</si>
  <si>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</si>
  <si>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</si>
  <si>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</si>
  <si>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</si>
  <si>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</si>
  <si>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</si>
  <si>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</si>
  <si>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</si>
  <si>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</si>
  <si>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</si>
  <si>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</si>
  <si>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</si>
  <si>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</si>
  <si>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</si>
  <si>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</si>
  <si>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</si>
  <si>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</si>
  <si>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</si>
  <si>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</si>
  <si>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</si>
  <si>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</si>
  <si>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</si>
  <si>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</si>
  <si>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</si>
  <si>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</si>
  <si>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</si>
  <si>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</si>
  <si>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</si>
  <si>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</si>
  <si>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</si>
  <si>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</si>
  <si>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</si>
  <si>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</si>
  <si>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</si>
  <si>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</si>
  <si>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</si>
  <si>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</si>
  <si>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</si>
  <si>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</si>
  <si>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</si>
  <si>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</si>
  <si>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</si>
  <si>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</si>
  <si>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</si>
  <si>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</si>
  <si>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</si>
  <si>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</si>
  <si>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</si>
  <si>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</si>
  <si>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</si>
  <si>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</si>
  <si>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</si>
  <si>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</si>
  <si>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</si>
  <si>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</si>
  <si>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</si>
  <si>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</si>
  <si>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</si>
  <si>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</si>
  <si>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</si>
  <si>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</si>
  <si>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</si>
  <si>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</si>
  <si>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</si>
  <si>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</si>
  <si>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</si>
  <si>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</si>
  <si>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</si>
  <si>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</si>
  <si>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</si>
  <si>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</si>
  <si>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</si>
  <si>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</si>
  <si>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</si>
  <si>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</si>
  <si>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</si>
  <si>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</si>
  <si>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</si>
  <si>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</si>
  <si>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</si>
  <si>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</si>
  <si>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</si>
  <si>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</si>
  <si>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</si>
  <si>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</si>
  <si>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</si>
  <si>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</si>
  <si>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</si>
  <si>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</si>
  <si>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</si>
  <si>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</si>
  <si>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</si>
  <si>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</si>
  <si>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</si>
  <si>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</si>
  <si>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</si>
  <si>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</si>
  <si>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</si>
  <si>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</si>
  <si>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</si>
  <si>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</si>
  <si>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</si>
  <si>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</si>
  <si>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</si>
  <si>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</si>
  <si>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</si>
  <si>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</si>
  <si>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</si>
  <si>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</si>
  <si>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</si>
  <si>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</si>
  <si>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</si>
  <si>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</si>
  <si>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</si>
  <si>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</si>
  <si>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</si>
  <si>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</si>
  <si>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</si>
  <si>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</si>
  <si>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</si>
  <si>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</si>
  <si>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</si>
  <si>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</si>
  <si>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</si>
  <si>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</si>
  <si>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</si>
  <si>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</si>
  <si>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</si>
  <si>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</si>
  <si>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</si>
  <si>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</si>
  <si>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</si>
  <si>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</si>
  <si>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</si>
  <si>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</si>
  <si>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</si>
  <si>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</si>
  <si>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</si>
  <si>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</si>
  <si>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</si>
  <si>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</si>
  <si>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</si>
  <si>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</si>
  <si>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</si>
  <si>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</si>
  <si>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</si>
  <si>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</si>
  <si>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</si>
  <si>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</si>
  <si>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</si>
  <si>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</si>
  <si>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</si>
  <si>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</si>
  <si>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</si>
  <si>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</si>
  <si>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</si>
  <si>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</si>
  <si>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</si>
  <si>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</si>
  <si>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</si>
  <si>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</si>
  <si>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</si>
  <si>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</si>
  <si>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</si>
  <si>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</si>
  <si>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</si>
  <si>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</si>
  <si>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</si>
  <si>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</si>
  <si>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</si>
  <si>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</si>
  <si>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</si>
  <si>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</si>
  <si>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</si>
  <si>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</si>
  <si>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</si>
  <si>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</si>
  <si>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</si>
  <si>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</si>
  <si>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</si>
  <si>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</si>
  <si>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</si>
  <si>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</si>
  <si>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</si>
  <si>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</si>
  <si>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</si>
  <si>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</si>
  <si>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</si>
  <si>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</si>
  <si>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</si>
  <si>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</si>
  <si>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</si>
  <si>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</si>
  <si>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</si>
  <si>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</si>
  <si>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</si>
  <si>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</si>
  <si>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</si>
  <si>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</si>
  <si>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</si>
  <si>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</si>
  <si>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</si>
  <si>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</si>
  <si>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</si>
  <si>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</si>
  <si>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</si>
  <si>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</si>
  <si>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</si>
  <si>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</si>
  <si>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</si>
  <si>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</si>
  <si>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</si>
  <si>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</si>
  <si>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</si>
  <si>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</si>
  <si>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</si>
  <si>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</si>
  <si>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</si>
  <si>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</si>
  <si>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</si>
  <si>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</si>
  <si>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</si>
  <si>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</si>
  <si>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</si>
  <si>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</si>
  <si>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</si>
  <si>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</si>
  <si>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</si>
  <si>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</si>
  <si>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</si>
  <si>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</si>
  <si>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</si>
  <si>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</si>
  <si>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</si>
  <si>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</si>
  <si>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</si>
  <si>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</si>
  <si>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</si>
  <si>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</si>
  <si>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</si>
  <si>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</si>
  <si>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</si>
  <si>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</si>
  <si>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</si>
  <si>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</si>
  <si>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</si>
  <si>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</si>
  <si>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</si>
  <si>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</si>
  <si>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</si>
  <si>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</si>
  <si>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</si>
  <si>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</si>
  <si>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</si>
  <si>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</si>
  <si>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</si>
  <si>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</si>
  <si>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</si>
  <si>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</si>
  <si>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</si>
  <si>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</si>
  <si>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</si>
  <si>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</si>
  <si>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</si>
  <si>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</si>
  <si>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</si>
  <si>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</si>
  <si>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</si>
  <si>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</si>
  <si>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</si>
  <si>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</si>
  <si>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</si>
  <si>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</si>
  <si>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</si>
  <si>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</si>
  <si>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</si>
  <si>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</si>
  <si>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</si>
  <si>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</si>
  <si>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</si>
  <si>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</si>
  <si>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</si>
  <si>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</si>
  <si>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</si>
  <si>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</si>
  <si>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</si>
  <si>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</si>
  <si>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</si>
  <si>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</si>
  <si>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</si>
  <si>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</si>
  <si>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</si>
  <si>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</si>
  <si>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</si>
  <si>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</si>
  <si>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</si>
  <si>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</si>
  <si>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</si>
  <si>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</si>
  <si>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</si>
  <si>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</si>
  <si>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</si>
  <si>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</si>
  <si>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</si>
  <si>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</si>
  <si>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</si>
  <si>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</si>
  <si>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</si>
  <si>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</si>
  <si>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</si>
  <si>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</si>
  <si>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</si>
  <si>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</si>
  <si>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</si>
  <si>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</si>
  <si>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</si>
  <si>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</si>
  <si>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</si>
  <si>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</si>
  <si>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</si>
  <si>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</si>
  <si>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</si>
  <si>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</si>
  <si>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</si>
  <si>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</si>
  <si>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</si>
  <si>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</si>
  <si>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</si>
  <si>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</si>
  <si>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</si>
  <si>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</si>
  <si>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</si>
  <si>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</si>
  <si>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</si>
  <si>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</si>
  <si>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</si>
  <si>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</si>
  <si>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</si>
  <si>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</si>
  <si>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</si>
  <si>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</si>
  <si>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</si>
  <si>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</si>
  <si>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</si>
  <si>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</si>
  <si>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</si>
  <si>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</si>
  <si>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</si>
  <si>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</si>
  <si>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</si>
  <si>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</si>
  <si>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</si>
  <si>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</si>
  <si>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</si>
  <si>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</si>
  <si>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</si>
  <si>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</si>
  <si>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</si>
  <si>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</si>
  <si>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</si>
  <si>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</si>
  <si>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</si>
  <si>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</si>
  <si>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</si>
  <si>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</si>
  <si>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</si>
  <si>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</si>
  <si>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</si>
  <si>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</si>
  <si>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</si>
  <si>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</si>
  <si>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</si>
  <si>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</si>
  <si>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</si>
  <si>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</si>
  <si>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</si>
  <si>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</si>
  <si>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</si>
  <si>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</si>
  <si>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</si>
  <si>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</si>
  <si>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</si>
  <si>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</si>
  <si>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</si>
  <si>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</si>
  <si>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</si>
  <si>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</si>
  <si>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</si>
  <si>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</si>
  <si>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</si>
  <si>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</si>
  <si>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</si>
  <si>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</si>
  <si>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</si>
  <si>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</si>
  <si>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</si>
  <si>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</si>
  <si>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</si>
  <si>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</si>
  <si>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</si>
  <si>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</si>
  <si>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</si>
  <si>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</si>
  <si>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</si>
  <si>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</si>
  <si>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</si>
  <si>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</si>
  <si>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</si>
  <si>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</si>
  <si>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</si>
  <si>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</si>
  <si>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</si>
  <si>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</si>
  <si>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</si>
  <si>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</si>
  <si>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</si>
  <si>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</si>
  <si>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</si>
  <si>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</si>
  <si>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</si>
  <si>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</si>
  <si>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</si>
  <si>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</si>
  <si>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</si>
  <si>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</si>
  <si>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</si>
  <si>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</si>
  <si>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</si>
  <si>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</si>
  <si>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</si>
  <si>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</si>
  <si>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</si>
  <si>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</si>
  <si>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</si>
  <si>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</si>
  <si>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</si>
  <si>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</si>
  <si>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</si>
  <si>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</si>
  <si>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</si>
  <si>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</si>
  <si>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</si>
  <si>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</si>
  <si>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</si>
  <si>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</si>
  <si>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</si>
  <si>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</si>
  <si>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</si>
  <si>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</si>
  <si>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</si>
  <si>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</si>
  <si>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</si>
  <si>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</si>
  <si>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</si>
  <si>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</si>
  <si>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</si>
  <si>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</si>
  <si>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</si>
  <si>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</si>
  <si>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</si>
  <si>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</si>
  <si>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</si>
  <si>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</si>
  <si>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</si>
  <si>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</si>
  <si>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</si>
  <si>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</si>
  <si>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</si>
  <si>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</si>
  <si>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</si>
  <si>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</si>
  <si>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</si>
  <si>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</si>
  <si>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</si>
  <si>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</si>
  <si>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</si>
  <si>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</si>
  <si>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</si>
  <si>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</si>
  <si>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</si>
  <si>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</si>
  <si>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</si>
  <si>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</si>
  <si>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</si>
  <si>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</si>
  <si>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</si>
  <si>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</si>
  <si>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</si>
  <si>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</si>
  <si>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</si>
  <si>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</si>
  <si>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</si>
  <si>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</si>
  <si>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</si>
  <si>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</si>
  <si>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</si>
  <si>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</si>
  <si>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</si>
  <si>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</si>
  <si>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</si>
  <si>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</si>
  <si>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</si>
  <si>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</si>
  <si>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</si>
  <si>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</si>
  <si>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</si>
  <si>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</si>
  <si>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</si>
  <si>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</si>
  <si>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</si>
  <si>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</si>
  <si>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</si>
  <si>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</si>
  <si>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</si>
  <si>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</si>
  <si>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</si>
  <si>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</si>
  <si>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</si>
  <si>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</si>
  <si>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</si>
  <si>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</si>
  <si>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</si>
  <si>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</si>
  <si>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</si>
  <si>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</si>
  <si>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</si>
  <si>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</si>
  <si>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</si>
  <si>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</si>
  <si>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</si>
  <si>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</si>
  <si>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</si>
  <si>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</si>
  <si>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</si>
  <si>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</si>
  <si>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</si>
  <si>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</si>
  <si>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</si>
  <si>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</si>
  <si>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</si>
  <si>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</si>
  <si>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</si>
  <si>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</si>
  <si>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</si>
  <si>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</si>
  <si>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</si>
  <si>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</si>
  <si>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</si>
  <si>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</si>
  <si>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</si>
  <si>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</si>
  <si>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</si>
  <si>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</si>
  <si>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</si>
  <si>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</si>
  <si>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</si>
  <si>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</si>
  <si>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</si>
  <si>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</si>
  <si>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</si>
  <si>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</si>
  <si>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</si>
  <si>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</si>
  <si>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</si>
  <si>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</si>
  <si>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</si>
  <si>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</si>
  <si>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</si>
  <si>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</si>
  <si>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</si>
  <si>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</si>
  <si>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</si>
  <si>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</si>
  <si>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</si>
  <si>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</si>
  <si>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</si>
  <si>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</si>
  <si>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</si>
  <si>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</si>
  <si>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</si>
  <si>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</si>
  <si>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</si>
  <si>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</si>
  <si>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</si>
  <si>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</si>
  <si>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</si>
  <si>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</si>
  <si>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</si>
  <si>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</si>
  <si>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</si>
  <si>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</si>
  <si>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</si>
  <si>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</si>
  <si>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</si>
  <si>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</si>
  <si>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</si>
  <si>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</si>
  <si>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</si>
  <si>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</si>
  <si>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</si>
  <si>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</si>
  <si>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</si>
  <si>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</si>
  <si>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</si>
  <si>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</si>
  <si>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</si>
  <si>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</si>
  <si>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</si>
  <si>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</si>
  <si>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</si>
  <si>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</si>
  <si>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</si>
  <si>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</si>
  <si>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</si>
  <si>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</si>
  <si>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</si>
  <si>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</si>
  <si>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</si>
  <si>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</si>
  <si>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</si>
  <si>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</si>
  <si>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</si>
  <si>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</si>
  <si>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</si>
  <si>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</si>
  <si>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</si>
  <si>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</si>
  <si>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</si>
  <si>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</si>
  <si>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</si>
  <si>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</si>
  <si>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</si>
  <si>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</si>
  <si>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</si>
  <si>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</si>
  <si>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</si>
  <si>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</si>
  <si>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</si>
  <si>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</si>
  <si>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</si>
  <si>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</si>
  <si>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</si>
  <si>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</si>
  <si>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</si>
  <si>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</si>
  <si>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</si>
  <si>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</si>
  <si>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</si>
  <si>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</si>
  <si>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</si>
  <si>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</si>
  <si>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</si>
  <si>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</si>
  <si>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</si>
  <si>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</si>
  <si>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</si>
  <si>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</si>
  <si>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</si>
  <si>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</si>
  <si>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</si>
  <si>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</si>
  <si>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</si>
  <si>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</si>
  <si>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</si>
  <si>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</si>
  <si>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</si>
  <si>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</si>
  <si>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</si>
  <si>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</si>
  <si>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</si>
  <si>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</si>
  <si>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</si>
  <si>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</si>
  <si>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</si>
  <si>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</si>
  <si>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</si>
  <si>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</si>
  <si>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</si>
  <si>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</si>
  <si>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</si>
  <si>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</si>
  <si>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</si>
  <si>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</si>
  <si>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</si>
  <si>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</si>
  <si>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</si>
  <si>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</si>
  <si>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</si>
  <si>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</si>
  <si>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</si>
  <si>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</si>
  <si>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</si>
  <si>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</si>
  <si>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</si>
  <si>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</si>
  <si>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</si>
  <si>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</si>
  <si>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</si>
  <si>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</si>
  <si>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</si>
  <si>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</si>
  <si>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</si>
  <si>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</si>
  <si>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</si>
  <si>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</si>
  <si>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</si>
  <si>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</si>
  <si>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</si>
  <si>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</si>
  <si>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</si>
  <si>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</si>
  <si>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</si>
  <si>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</si>
  <si>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</si>
  <si>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</si>
  <si>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</si>
  <si>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</si>
  <si>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</si>
  <si>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</si>
  <si>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</si>
  <si>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</si>
  <si>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</si>
  <si>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</si>
  <si>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</si>
  <si>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</si>
  <si>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</si>
  <si>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</si>
  <si>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</si>
  <si>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</si>
  <si>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</si>
  <si>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</si>
  <si>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</si>
  <si>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</si>
  <si>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</si>
  <si>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</si>
  <si>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</si>
  <si>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</si>
  <si>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</si>
  <si>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</si>
  <si>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</si>
  <si>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</si>
  <si>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</si>
  <si>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</si>
  <si>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</si>
  <si>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</si>
  <si>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</si>
  <si>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</si>
  <si>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</si>
  <si>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</si>
  <si>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</si>
  <si>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</si>
  <si>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</si>
  <si>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</si>
  <si>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</si>
  <si>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</si>
  <si>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</si>
  <si>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</si>
  <si>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</si>
  <si>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</si>
  <si>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</si>
  <si>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</si>
  <si>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</si>
  <si>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</si>
  <si>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</si>
  <si>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</si>
  <si>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</si>
  <si>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</si>
  <si>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</si>
  <si>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</si>
  <si>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</si>
  <si>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</si>
  <si>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</si>
  <si>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</si>
  <si>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</si>
  <si>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</si>
  <si>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</si>
  <si>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</si>
  <si>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</si>
  <si>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</si>
  <si>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</si>
  <si>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</si>
  <si>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</si>
  <si>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</si>
  <si>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</si>
  <si>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</si>
  <si>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</si>
  <si>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</si>
  <si>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</si>
  <si>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</si>
  <si>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</si>
  <si>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</si>
  <si>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</si>
  <si>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</si>
  <si>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</si>
  <si>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</si>
  <si>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</si>
  <si>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</si>
  <si>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</si>
  <si>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</si>
  <si>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</si>
  <si>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</si>
  <si>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</si>
  <si>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</si>
  <si>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</si>
  <si>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</si>
  <si>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</si>
  <si>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</si>
  <si>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</si>
  <si>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</si>
  <si>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</si>
  <si>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</si>
  <si>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</si>
  <si>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</si>
  <si>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</si>
  <si>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</si>
  <si>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</si>
  <si>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</si>
  <si>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</si>
  <si>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</si>
  <si>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</si>
  <si>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</si>
  <si>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</si>
  <si>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</si>
  <si>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</si>
  <si>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</si>
  <si>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</si>
  <si>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</si>
  <si>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</si>
  <si>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</si>
  <si>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</si>
  <si>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</si>
  <si>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</si>
  <si>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</si>
  <si>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</si>
  <si>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</si>
  <si>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</si>
  <si>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</si>
  <si>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</si>
  <si>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</si>
  <si>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</si>
  <si>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</si>
  <si>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</si>
  <si>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</si>
  <si>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</si>
  <si>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</si>
  <si>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</si>
  <si>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</si>
  <si>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</si>
  <si>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</si>
  <si>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</si>
  <si>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</si>
  <si>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</si>
  <si>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</si>
  <si>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</si>
  <si>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</si>
  <si>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</si>
  <si>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</si>
  <si>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</si>
  <si>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</si>
  <si>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</si>
  <si>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</si>
  <si>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</si>
  <si>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</si>
  <si>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</si>
  <si>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</si>
  <si>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</si>
  <si>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</si>
  <si>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</si>
  <si>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</si>
  <si>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</si>
  <si>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</si>
  <si>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</si>
  <si>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</si>
  <si>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</si>
  <si>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</si>
  <si>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</si>
  <si>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</si>
  <si>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</si>
  <si>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</si>
  <si>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</si>
  <si>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</si>
  <si>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</si>
  <si>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</si>
  <si>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</si>
  <si>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</si>
  <si>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</si>
  <si>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</si>
  <si>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</si>
  <si>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</si>
  <si>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</si>
  <si>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</si>
  <si>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</si>
  <si>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</si>
  <si>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</si>
  <si>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</si>
  <si>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</si>
  <si>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</si>
  <si>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</si>
  <si>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</si>
  <si>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</si>
  <si>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</si>
  <si>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</si>
  <si>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</si>
  <si>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</si>
  <si>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</si>
  <si>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</si>
  <si>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</si>
  <si>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</si>
  <si>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</si>
  <si>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</si>
  <si>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</si>
  <si>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</si>
  <si>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</si>
  <si>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</si>
  <si>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</si>
  <si>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</si>
  <si>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</si>
  <si>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</si>
  <si>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</si>
  <si>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</si>
  <si>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</si>
  <si>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</si>
  <si>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</si>
  <si>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</si>
  <si>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</si>
  <si>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</si>
  <si>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</si>
  <si>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</si>
  <si>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</si>
  <si>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</si>
  <si>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</si>
  <si>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</si>
  <si>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</si>
  <si>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</si>
  <si>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</si>
  <si>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</si>
  <si>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</si>
  <si>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</si>
  <si>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</si>
  <si>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</si>
  <si>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</si>
  <si>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</si>
  <si>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</si>
  <si>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</si>
  <si>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</si>
  <si>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</si>
  <si>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</si>
  <si>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</si>
  <si>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</si>
  <si>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</si>
  <si>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</si>
  <si>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</si>
  <si>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</si>
  <si>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</si>
  <si>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</si>
  <si>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</si>
  <si>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</si>
  <si>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</si>
  <si>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</si>
  <si>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</si>
  <si>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</si>
  <si>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</si>
  <si>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</si>
  <si>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</si>
  <si>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</si>
  <si>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</si>
  <si>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</si>
  <si>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</si>
  <si>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</si>
  <si>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</si>
  <si>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</si>
  <si>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</si>
  <si>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</si>
  <si>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</si>
  <si>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</si>
  <si>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</si>
  <si>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</si>
  <si>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</si>
  <si>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</si>
  <si>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</si>
  <si>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</si>
  <si>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</si>
  <si>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</si>
  <si>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</si>
  <si>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</si>
  <si>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</si>
  <si>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</si>
  <si>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</si>
  <si>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</si>
  <si>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</si>
  <si>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</si>
  <si>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</si>
  <si>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</si>
  <si>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</si>
  <si>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</si>
  <si>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</si>
  <si>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</si>
  <si>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</si>
  <si>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</si>
  <si>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</si>
  <si>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</si>
  <si>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</si>
  <si>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</si>
  <si>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</si>
  <si>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</si>
  <si>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</si>
  <si>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</si>
  <si>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</si>
  <si>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</si>
  <si>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</si>
  <si>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</si>
  <si>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</si>
  <si>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</si>
  <si>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</si>
  <si>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</si>
  <si>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</si>
  <si>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</si>
  <si>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</si>
  <si>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</si>
  <si>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</si>
  <si>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</si>
  <si>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</si>
  <si>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</si>
  <si>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</si>
  <si>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</si>
  <si>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</si>
  <si>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</si>
  <si>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</si>
  <si>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</si>
  <si>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</si>
  <si>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</si>
  <si>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</si>
  <si>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</si>
  <si>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</si>
  <si>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</si>
  <si>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</si>
  <si>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</si>
  <si>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</si>
  <si>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</si>
  <si>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</si>
  <si>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</si>
  <si>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</si>
  <si>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</si>
  <si>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</si>
  <si>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</si>
  <si>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</si>
  <si>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</si>
  <si>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</si>
  <si>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</si>
  <si>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</si>
  <si>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</si>
  <si>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</si>
  <si>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</si>
  <si>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</si>
  <si>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</si>
  <si>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</si>
  <si>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</si>
  <si>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</si>
  <si>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</si>
  <si>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</si>
  <si>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</si>
  <si>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</si>
  <si>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</si>
  <si>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</si>
  <si>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</si>
  <si>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</si>
  <si>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</si>
  <si>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</si>
  <si>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</si>
  <si>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</si>
  <si>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</si>
  <si>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</si>
  <si>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</si>
  <si>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</si>
  <si>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</si>
  <si>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</si>
  <si>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</si>
  <si>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</si>
  <si>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</si>
  <si>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</si>
  <si>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</si>
  <si>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</si>
  <si>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</si>
  <si>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</si>
  <si>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</si>
  <si>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</si>
  <si>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</si>
  <si>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</si>
  <si>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</si>
  <si>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</si>
  <si>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</si>
  <si>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</si>
  <si>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</si>
  <si>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</si>
  <si>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</si>
  <si>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</si>
  <si>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</si>
  <si>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</si>
  <si>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</si>
  <si>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</si>
  <si>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</si>
  <si>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</si>
  <si>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</si>
  <si>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</si>
  <si>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</si>
  <si>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</si>
  <si>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</si>
  <si>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</si>
  <si>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</si>
  <si>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</si>
  <si>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</si>
  <si>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</si>
  <si>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</si>
  <si>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</si>
  <si>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</si>
  <si>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</si>
  <si>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</si>
  <si>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</si>
  <si>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</si>
  <si>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</si>
  <si>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</si>
  <si>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</si>
  <si>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</si>
  <si>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</si>
  <si>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</si>
  <si>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</si>
  <si>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</si>
  <si>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</si>
  <si>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</si>
  <si>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</si>
  <si>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</si>
  <si>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</si>
  <si>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</si>
  <si>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</si>
  <si>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</si>
  <si>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</si>
  <si>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</si>
  <si>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</si>
  <si>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</si>
  <si>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</si>
  <si>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</si>
  <si>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</si>
  <si>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</si>
  <si>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</si>
  <si>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</si>
  <si>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</si>
  <si>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</si>
  <si>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</si>
  <si>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</si>
  <si>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</si>
  <si>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</si>
  <si>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</si>
  <si>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</si>
  <si>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</si>
  <si>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</si>
  <si>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</si>
  <si>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</si>
  <si>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</si>
  <si>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</si>
  <si>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</si>
  <si>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</si>
  <si>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</si>
  <si>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</si>
  <si>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</si>
  <si>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</si>
  <si>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</si>
  <si>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</si>
  <si>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</si>
  <si>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</si>
  <si>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</si>
  <si>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</si>
  <si>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</si>
  <si>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</si>
  <si>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</si>
  <si>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</si>
  <si>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</si>
  <si>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</si>
  <si>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</si>
  <si>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</si>
  <si>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</si>
  <si>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</si>
  <si>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</si>
  <si>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</si>
  <si>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</si>
  <si>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</si>
  <si>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</si>
  <si>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</si>
  <si>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</si>
  <si>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</si>
  <si>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</si>
  <si>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</si>
  <si>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</si>
  <si>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</si>
  <si>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</si>
  <si>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</si>
  <si>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</si>
  <si>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</si>
  <si>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</si>
  <si>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</si>
  <si>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</si>
  <si>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</si>
  <si>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</si>
  <si>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</si>
  <si>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</si>
  <si>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</si>
  <si>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</si>
  <si>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</si>
  <si>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</si>
  <si>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</si>
  <si>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</si>
  <si>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</si>
  <si>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</si>
  <si>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</si>
  <si>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</si>
  <si>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</si>
  <si>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</si>
  <si>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</si>
  <si>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</si>
  <si>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</si>
  <si>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</si>
  <si>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</si>
  <si>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</si>
  <si>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</si>
  <si>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</si>
  <si>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</si>
  <si>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</si>
  <si>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</si>
  <si>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</si>
  <si>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</si>
  <si>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</si>
  <si>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</si>
  <si>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</si>
  <si>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</si>
  <si>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</si>
  <si>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</si>
  <si>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</si>
  <si>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</si>
  <si>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</si>
  <si>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</si>
  <si>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</si>
  <si>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</si>
  <si>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</si>
  <si>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</si>
  <si>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</si>
  <si>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</si>
  <si>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</si>
  <si>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</si>
  <si>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</si>
  <si>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</si>
  <si>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</si>
  <si>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</si>
  <si>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</si>
  <si>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</si>
  <si>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</si>
  <si>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</si>
  <si>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</si>
  <si>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</si>
  <si>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</si>
  <si>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</si>
  <si>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</si>
  <si>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</si>
  <si>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</si>
  <si>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</si>
  <si>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</si>
  <si>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</si>
  <si>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</si>
  <si>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</si>
  <si>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</si>
  <si>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</si>
  <si>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</si>
  <si>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</si>
  <si>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</si>
  <si>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</si>
  <si>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</si>
  <si>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</si>
  <si>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</si>
  <si>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</si>
  <si>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</si>
  <si>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</si>
  <si>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</si>
  <si>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</si>
  <si>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</si>
  <si>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</si>
  <si>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</si>
  <si>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</si>
  <si>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</si>
  <si>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</si>
  <si>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</si>
  <si>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</si>
  <si>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</si>
  <si>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</si>
  <si>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</si>
  <si>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</si>
  <si>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</si>
  <si>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</si>
  <si>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</si>
  <si>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</si>
  <si>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</si>
  <si>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</si>
  <si>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</si>
  <si>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</si>
  <si>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</si>
  <si>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</si>
  <si>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</si>
  <si>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</si>
  <si>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</si>
  <si>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</si>
  <si>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</si>
  <si>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</si>
  <si>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</si>
  <si>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</si>
  <si>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</si>
  <si>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</si>
  <si>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</si>
  <si>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</si>
  <si>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</si>
  <si>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</si>
  <si>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</si>
  <si>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</si>
  <si>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</si>
  <si>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</si>
  <si>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</si>
  <si>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</si>
  <si>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</si>
  <si>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</si>
  <si>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</si>
  <si>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</si>
  <si>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</si>
  <si>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</si>
  <si>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</si>
  <si>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</si>
  <si>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</si>
  <si>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</si>
  <si>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</si>
  <si>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</si>
  <si>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</si>
  <si>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</si>
  <si>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</si>
  <si>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</si>
  <si>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</si>
  <si>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</si>
  <si>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</si>
  <si>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</si>
  <si>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</si>
  <si>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</si>
  <si>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</si>
  <si>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</si>
  <si>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</si>
  <si>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</si>
  <si>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</si>
  <si>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</si>
  <si>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</si>
  <si>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</si>
  <si>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</si>
  <si>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</si>
  <si>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</si>
  <si>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</si>
  <si>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</si>
  <si>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</si>
  <si>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</si>
  <si>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</si>
  <si>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</si>
  <si>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</si>
  <si>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</si>
  <si>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</si>
  <si>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</si>
  <si>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</si>
  <si>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</si>
  <si>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</si>
  <si>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</si>
  <si>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</si>
  <si>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</si>
  <si>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</si>
  <si>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</si>
  <si>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</si>
  <si>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</si>
  <si>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</si>
  <si>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</si>
  <si>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</si>
  <si>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</si>
  <si>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</si>
  <si>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</si>
  <si>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</si>
  <si>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</si>
  <si>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</si>
  <si>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</si>
  <si>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</si>
  <si>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</si>
  <si>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</si>
  <si>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</si>
  <si>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</si>
  <si>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</si>
  <si>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</si>
  <si>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</si>
  <si>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</si>
  <si>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</si>
  <si>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</si>
  <si>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</si>
  <si>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</si>
  <si>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</si>
  <si>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</si>
  <si>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</si>
  <si>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</si>
  <si>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</si>
  <si>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</si>
  <si>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</si>
  <si>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</si>
  <si>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</si>
  <si>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</si>
  <si>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</si>
  <si>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</si>
  <si>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</si>
  <si>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</si>
  <si>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</si>
  <si>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</si>
  <si>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</si>
  <si>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</si>
  <si>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</si>
  <si>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</si>
  <si>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</si>
  <si>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</si>
  <si>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</si>
  <si>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</si>
  <si>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</si>
  <si>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</si>
  <si>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</si>
  <si>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</si>
  <si>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</si>
  <si>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</si>
  <si>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</si>
  <si>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</si>
  <si>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</si>
  <si>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</si>
  <si>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</si>
  <si>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</si>
  <si>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</si>
  <si>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</si>
  <si>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</si>
  <si>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</si>
  <si>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</si>
  <si>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</si>
  <si>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</si>
  <si>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</si>
  <si>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</si>
  <si>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</si>
  <si>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</si>
  <si>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</si>
  <si>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</si>
  <si>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</si>
  <si>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</si>
  <si>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</si>
  <si>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</si>
  <si>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</si>
  <si>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</si>
  <si>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</si>
  <si>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</si>
  <si>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</si>
  <si>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</si>
  <si>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</si>
  <si>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</si>
  <si>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</si>
  <si>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</si>
  <si>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</si>
  <si>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</si>
  <si>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</si>
  <si>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</si>
  <si>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</si>
  <si>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</si>
  <si>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</si>
  <si>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</si>
  <si>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</si>
  <si>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</si>
  <si>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</si>
  <si>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</si>
  <si>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</si>
  <si>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</si>
  <si>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</si>
  <si>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</si>
  <si>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</si>
  <si>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</si>
  <si>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</si>
  <si>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</si>
  <si>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</si>
  <si>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</si>
  <si>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</si>
  <si>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</si>
  <si>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</si>
  <si>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</si>
  <si>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</si>
  <si>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</si>
  <si>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</si>
  <si>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</si>
  <si>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</si>
  <si>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</si>
  <si>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</si>
  <si>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</si>
  <si>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</si>
  <si>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</si>
  <si>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</si>
  <si>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</si>
  <si>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</si>
  <si>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</si>
  <si>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</si>
  <si>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</si>
  <si>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</si>
  <si>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</si>
  <si>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</si>
  <si>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</si>
  <si>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</si>
  <si>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</si>
  <si>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</si>
  <si>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</si>
  <si>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</si>
  <si>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</si>
  <si>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</si>
  <si>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</si>
  <si>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</si>
  <si>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</si>
  <si>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</si>
  <si>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</si>
  <si>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</si>
  <si>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</si>
  <si>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</si>
  <si>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</si>
  <si>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</si>
  <si>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</si>
  <si>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</si>
  <si>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</si>
  <si>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</si>
  <si>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</si>
  <si>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</si>
  <si>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</si>
  <si>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</si>
  <si>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</si>
  <si>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</si>
  <si>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</si>
  <si>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</si>
  <si>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</si>
  <si>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</si>
  <si>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</si>
  <si>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</si>
  <si>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</si>
  <si>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</si>
  <si>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</si>
  <si>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</si>
  <si>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</si>
  <si>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</si>
  <si>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</si>
  <si>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</si>
  <si>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</si>
  <si>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</si>
  <si>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</si>
  <si>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</si>
  <si>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</si>
  <si>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</si>
  <si>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</si>
  <si>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</si>
  <si>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</si>
  <si>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</si>
  <si>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</si>
  <si>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</si>
  <si>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</si>
  <si>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</si>
  <si>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</si>
  <si>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</si>
  <si>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</si>
  <si>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</si>
  <si>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</si>
  <si>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</si>
  <si>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</si>
  <si>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</si>
  <si>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</si>
  <si>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</si>
  <si>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</si>
  <si>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</si>
  <si>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</si>
  <si>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</si>
  <si>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</si>
  <si>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</si>
  <si>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</si>
  <si>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</si>
  <si>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</si>
  <si>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</si>
  <si>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</si>
  <si>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</si>
  <si>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</si>
  <si>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</si>
  <si>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</si>
  <si>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</si>
  <si>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</si>
  <si>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</si>
  <si>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</si>
  <si>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</si>
  <si>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</si>
  <si>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</si>
  <si>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</si>
  <si>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</si>
  <si>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</si>
  <si>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</si>
  <si>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</si>
  <si>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</si>
  <si>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</si>
  <si>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</si>
  <si>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</si>
  <si>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</si>
  <si>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</si>
  <si>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</si>
  <si>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</si>
  <si>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</si>
  <si>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</si>
  <si>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</si>
  <si>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</si>
  <si>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</si>
  <si>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</si>
  <si>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</si>
  <si>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</si>
  <si>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</si>
  <si>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</si>
  <si>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</si>
  <si>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</si>
  <si>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</si>
  <si>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</si>
  <si>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</si>
  <si>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</si>
  <si>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</si>
  <si>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</si>
  <si>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</si>
  <si>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</si>
  <si>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</si>
  <si>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</si>
  <si>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</si>
  <si>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</si>
  <si>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</si>
  <si>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</si>
  <si>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</si>
  <si>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</si>
  <si>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</si>
  <si>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</si>
  <si>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</si>
  <si>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</si>
  <si>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</si>
  <si>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</si>
  <si>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</si>
  <si>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</si>
  <si>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</si>
  <si>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</si>
  <si>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</si>
  <si>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</si>
  <si>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</si>
  <si>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</si>
  <si>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</si>
  <si>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</si>
  <si>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</si>
  <si>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</si>
  <si>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</si>
  <si>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</si>
  <si>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</si>
  <si>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</si>
  <si>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</si>
  <si>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</si>
  <si>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</si>
  <si>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</si>
  <si>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</si>
  <si>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</si>
  <si>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</si>
  <si>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</si>
  <si>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</si>
  <si>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</si>
  <si>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</si>
  <si>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</si>
  <si>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</si>
  <si>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</si>
  <si>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</si>
  <si>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</si>
  <si>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</si>
  <si>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</si>
  <si>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</si>
  <si>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</si>
  <si>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</si>
  <si>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</si>
  <si>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</si>
  <si>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</si>
  <si>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</si>
  <si>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</si>
  <si>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</si>
  <si>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</si>
  <si>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</si>
  <si>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</si>
  <si>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</si>
  <si>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</si>
  <si>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</si>
  <si>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</si>
  <si>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</si>
  <si>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</si>
  <si>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</si>
  <si>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</si>
  <si>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</si>
  <si>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</si>
  <si>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</si>
  <si>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</si>
  <si>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</si>
  <si>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</si>
  <si>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</si>
  <si>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</si>
  <si>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</si>
  <si>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</si>
  <si>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</si>
  <si>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</si>
  <si>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</si>
  <si>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</si>
  <si>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</si>
  <si>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</si>
  <si>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</si>
  <si>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</si>
  <si>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</si>
  <si>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</si>
  <si>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</si>
  <si>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</si>
  <si>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</si>
  <si>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</si>
  <si>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</si>
  <si>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</si>
  <si>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</si>
  <si>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</si>
  <si>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</si>
  <si>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</si>
  <si>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</si>
  <si>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</si>
  <si>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</si>
  <si>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</si>
  <si>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</si>
  <si>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</si>
  <si>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</si>
  <si>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</si>
  <si>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</si>
  <si>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</si>
  <si>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</si>
  <si>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</si>
  <si>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</si>
  <si>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</si>
  <si>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</si>
  <si>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</si>
  <si>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</si>
  <si>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</si>
  <si>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</si>
  <si>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</si>
  <si>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</si>
  <si>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</si>
  <si>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</si>
  <si>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</si>
  <si>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</si>
  <si>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</si>
  <si>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</si>
  <si>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</si>
  <si>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</si>
  <si>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</si>
  <si>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</si>
  <si>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</si>
  <si>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</si>
  <si>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</si>
  <si>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</si>
  <si>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</si>
  <si>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</si>
  <si>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</si>
  <si>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</si>
  <si>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</si>
  <si>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</si>
  <si>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</si>
  <si>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</si>
  <si>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</si>
  <si>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</si>
  <si>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</si>
  <si>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</si>
  <si>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</si>
  <si>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</si>
  <si>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</si>
  <si>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</si>
  <si>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</si>
  <si>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</si>
  <si>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</si>
  <si>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</si>
  <si>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</si>
  <si>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</si>
  <si>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</si>
  <si>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</si>
  <si>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</si>
  <si>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</si>
  <si>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</si>
  <si>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</si>
  <si>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</si>
  <si>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</si>
  <si>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</si>
  <si>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</si>
  <si>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</si>
  <si>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</si>
  <si>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</si>
  <si>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</si>
  <si>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</si>
  <si>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</si>
  <si>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</si>
  <si>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</si>
  <si>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</si>
  <si>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</si>
  <si>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</si>
  <si>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</si>
  <si>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</si>
  <si>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</si>
  <si>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</si>
  <si>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</si>
  <si>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</si>
  <si>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</si>
  <si>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</si>
  <si>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</si>
  <si>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</si>
  <si>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</si>
  <si>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</si>
  <si>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</si>
  <si>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</si>
  <si>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</si>
  <si>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</si>
  <si>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</si>
  <si>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</si>
  <si>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</si>
  <si>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</si>
  <si>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</si>
  <si>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</si>
  <si>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</si>
  <si>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</si>
  <si>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</si>
  <si>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</si>
  <si>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</si>
  <si>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</si>
  <si>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</si>
  <si>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</si>
  <si>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</si>
  <si>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</si>
  <si>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</si>
  <si>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</si>
  <si>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</si>
  <si>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</si>
  <si>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</si>
  <si>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</si>
  <si>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</si>
  <si>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</si>
  <si>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</si>
  <si>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</si>
  <si>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</si>
  <si>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</si>
  <si>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</si>
  <si>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</si>
  <si>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</si>
  <si>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</si>
  <si>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</si>
  <si>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</si>
  <si>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</si>
  <si>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</si>
  <si>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</si>
  <si>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</si>
  <si>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</si>
  <si>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</si>
  <si>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</si>
  <si>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</si>
  <si>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</si>
  <si>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</si>
  <si>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</si>
  <si>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</si>
  <si>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</si>
  <si>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</si>
  <si>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</si>
  <si>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</si>
  <si>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</si>
  <si>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</si>
  <si>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</si>
  <si>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</si>
  <si>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</si>
  <si>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</si>
  <si>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</si>
  <si>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</si>
  <si>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</si>
  <si>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</si>
  <si>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</si>
  <si>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</si>
  <si>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</si>
  <si>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</si>
  <si>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</si>
  <si>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</si>
  <si>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</si>
  <si>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</si>
  <si>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</si>
  <si>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</si>
  <si>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</si>
  <si>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</si>
  <si>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</si>
  <si>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</si>
  <si>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</si>
  <si>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</si>
  <si>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</si>
  <si>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</si>
  <si>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</si>
  <si>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</si>
  <si>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</si>
  <si>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</si>
  <si>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</si>
  <si>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</si>
  <si>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</si>
  <si>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</si>
  <si>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</si>
  <si>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</si>
  <si>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</si>
  <si>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</si>
  <si>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</si>
  <si>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</si>
  <si>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</si>
  <si>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</si>
  <si>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</si>
  <si>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</si>
  <si>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</si>
  <si>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</si>
  <si>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</si>
  <si>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</si>
  <si>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</si>
  <si>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</si>
  <si>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</si>
  <si>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</si>
  <si>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</si>
  <si>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</si>
  <si>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</si>
  <si>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</si>
  <si>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</si>
  <si>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</si>
  <si>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</si>
  <si>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</si>
  <si>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</si>
  <si>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</si>
  <si>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</si>
  <si>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</si>
  <si>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</si>
  <si>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</si>
  <si>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</si>
  <si>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</si>
  <si>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</si>
  <si>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</si>
  <si>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</si>
  <si>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</si>
  <si>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</si>
  <si>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</si>
  <si>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</si>
  <si>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</si>
  <si>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</si>
  <si>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</si>
  <si>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</si>
  <si>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</si>
  <si>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</si>
  <si>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</si>
  <si>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</si>
  <si>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</si>
  <si>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</si>
  <si>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</si>
  <si>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</si>
  <si>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</si>
  <si>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</si>
  <si>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</si>
  <si>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</si>
  <si>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</si>
  <si>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</si>
  <si>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</si>
  <si>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</si>
  <si>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</si>
  <si>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</si>
  <si>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</si>
  <si>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</si>
  <si>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</si>
  <si>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</si>
  <si>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</si>
  <si>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</si>
  <si>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</si>
  <si>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</si>
  <si>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</si>
  <si>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</si>
  <si>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</si>
  <si>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</si>
  <si>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</si>
  <si>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</si>
  <si>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</si>
  <si>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</si>
  <si>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</si>
  <si>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</si>
  <si>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</si>
  <si>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</si>
  <si>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</si>
  <si>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</si>
  <si>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</si>
  <si>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</si>
  <si>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</si>
  <si>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</si>
  <si>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</si>
  <si>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</si>
  <si>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</si>
  <si>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</si>
  <si>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</si>
  <si>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</si>
  <si>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</si>
  <si>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</si>
  <si>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</si>
  <si>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</si>
  <si>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</si>
  <si>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</si>
  <si>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</si>
  <si>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</si>
  <si>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</si>
  <si>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</si>
  <si>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</si>
  <si>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</si>
  <si>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</si>
  <si>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</si>
  <si>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</si>
  <si>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</si>
  <si>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</si>
  <si>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</si>
  <si>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</si>
  <si>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</si>
  <si>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</si>
  <si>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</si>
  <si>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</si>
  <si>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</si>
  <si>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</si>
  <si>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</si>
  <si>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</si>
  <si>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</si>
  <si>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</si>
  <si>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</si>
  <si>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</si>
  <si>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</si>
  <si>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</si>
  <si>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</si>
  <si>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</si>
  <si>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</si>
  <si>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</si>
  <si>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</si>
  <si>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</si>
  <si>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</si>
  <si>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</si>
  <si>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</si>
  <si>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</si>
  <si>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</si>
  <si>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</si>
  <si>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</si>
  <si>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</si>
  <si>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</si>
  <si>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</si>
  <si>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</si>
  <si>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</si>
  <si>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</si>
  <si>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</si>
  <si>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</si>
  <si>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</si>
  <si>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</si>
  <si>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</si>
  <si>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</si>
  <si>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</si>
  <si>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</si>
  <si>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</si>
  <si>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</si>
  <si>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</si>
  <si>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</si>
  <si>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</si>
  <si>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</si>
  <si>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</si>
  <si>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</si>
  <si>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</si>
  <si>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</si>
  <si>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</si>
  <si>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</si>
  <si>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</si>
  <si>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</si>
  <si>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</si>
  <si>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</si>
  <si>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</si>
  <si>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</si>
  <si>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</si>
  <si>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</si>
  <si>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</si>
  <si>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</si>
  <si>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</si>
  <si>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</si>
  <si>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</si>
  <si>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</si>
  <si>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</si>
  <si>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</si>
  <si>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</si>
  <si>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</si>
  <si>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</si>
  <si>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</si>
  <si>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</si>
  <si>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</si>
  <si>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</si>
  <si>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</si>
  <si>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</si>
  <si>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</si>
  <si>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</si>
  <si>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</si>
  <si>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</si>
  <si>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</si>
  <si>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</si>
  <si>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</si>
  <si>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</si>
  <si>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</si>
  <si>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</si>
  <si>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</si>
  <si>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</si>
  <si>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</si>
  <si>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</si>
  <si>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</si>
  <si>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</si>
  <si>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</si>
  <si>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</si>
  <si>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</si>
  <si>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</si>
  <si>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</si>
  <si>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</si>
  <si>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</si>
  <si>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</si>
  <si>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</si>
  <si>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</si>
  <si>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</si>
  <si>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</si>
  <si>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</si>
  <si>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</si>
  <si>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</si>
  <si>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</si>
  <si>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</si>
  <si>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</si>
  <si>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</si>
  <si>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</si>
  <si>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</si>
  <si>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</si>
  <si>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</si>
  <si>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</si>
  <si>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</si>
  <si>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</si>
  <si>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</si>
  <si>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</si>
  <si>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</si>
  <si>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</si>
  <si>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</si>
  <si>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</si>
  <si>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</si>
  <si>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</si>
  <si>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</si>
  <si>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</si>
  <si>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</si>
  <si>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</si>
  <si>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</si>
  <si>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</si>
  <si>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</si>
  <si>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</si>
  <si>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</si>
  <si>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</si>
  <si>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</si>
  <si>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</si>
  <si>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</si>
  <si>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</si>
  <si>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</si>
  <si>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</si>
  <si>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</si>
  <si>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</si>
  <si>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</si>
  <si>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</si>
  <si>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</si>
  <si>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</si>
  <si>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</si>
  <si>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</si>
  <si>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</si>
  <si>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</si>
  <si>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</si>
  <si>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</si>
  <si>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</si>
  <si>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</si>
  <si>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</si>
  <si>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</si>
  <si>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</si>
  <si>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</si>
  <si>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</si>
  <si>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</si>
  <si>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</si>
  <si>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</si>
  <si>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</si>
  <si>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</si>
  <si>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</si>
  <si>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</si>
  <si>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</si>
  <si>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</si>
  <si>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</si>
  <si>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</si>
  <si>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</si>
  <si>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</si>
  <si>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</si>
  <si>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</si>
  <si>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</si>
  <si>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</si>
  <si>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</si>
  <si>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</si>
  <si>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</si>
  <si>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</si>
  <si>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</si>
  <si>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</si>
  <si>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</si>
  <si>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</si>
  <si>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</si>
  <si>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</si>
  <si>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</si>
  <si>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</si>
  <si>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</si>
  <si>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</si>
  <si>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</si>
  <si>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</si>
  <si>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</si>
  <si>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</si>
  <si>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</si>
  <si>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</si>
  <si>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</si>
  <si>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</si>
  <si>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</si>
  <si>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</si>
  <si>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</si>
  <si>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</si>
  <si>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</si>
  <si>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</si>
  <si>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</si>
  <si>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</si>
  <si>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</si>
  <si>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</si>
  <si>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</si>
  <si>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</si>
  <si>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</si>
  <si>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</si>
  <si>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</si>
  <si>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</si>
  <si>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</si>
  <si>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</si>
  <si>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</si>
  <si>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</si>
  <si>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</si>
  <si>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</si>
  <si>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</si>
  <si>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</si>
  <si>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</si>
  <si>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</si>
  <si>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</si>
  <si>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</si>
  <si>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</si>
  <si>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</si>
  <si>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</si>
  <si>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</si>
  <si>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</si>
  <si>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</si>
  <si>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</si>
  <si>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</si>
  <si>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</si>
  <si>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</si>
  <si>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</si>
  <si>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</si>
  <si>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</si>
  <si>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</si>
  <si>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</si>
  <si>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</si>
  <si>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</si>
  <si>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</si>
  <si>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</si>
  <si>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</si>
  <si>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</si>
  <si>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</si>
  <si>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</si>
  <si>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</si>
  <si>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</si>
  <si>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</si>
  <si>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</si>
  <si>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</si>
  <si>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</si>
  <si>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</si>
  <si>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</si>
  <si>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</si>
  <si>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</si>
  <si>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</si>
  <si>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</si>
  <si>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</si>
  <si>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</si>
  <si>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</si>
  <si>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</si>
  <si>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</si>
  <si>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</si>
  <si>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</si>
  <si>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</si>
  <si>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</si>
  <si>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</si>
  <si>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</si>
  <si>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</si>
  <si>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</si>
  <si>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</si>
  <si>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</si>
  <si>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</si>
  <si>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</si>
  <si>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</si>
  <si>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</si>
  <si>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</si>
  <si>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</si>
  <si>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</si>
  <si>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</si>
  <si>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</si>
  <si>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</si>
  <si>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</si>
  <si>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</si>
  <si>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</si>
  <si>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</si>
  <si>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</si>
  <si>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</si>
  <si>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</si>
  <si>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</si>
  <si>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</si>
  <si>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</si>
  <si>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</si>
  <si>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</si>
  <si>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</si>
  <si>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</si>
  <si>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</si>
  <si>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</si>
  <si>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</si>
  <si>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</si>
  <si>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</si>
  <si>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</si>
  <si>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</si>
  <si>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</si>
  <si>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</si>
  <si>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</si>
  <si>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</si>
  <si>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</si>
  <si>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</si>
  <si>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</si>
  <si>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</si>
  <si>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</si>
  <si>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</si>
  <si>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</si>
  <si>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</si>
  <si>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</si>
  <si>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</si>
  <si>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</si>
  <si>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</si>
  <si>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</si>
  <si>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</si>
  <si>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</si>
  <si>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</si>
  <si>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</si>
  <si>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</si>
  <si>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</si>
  <si>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</si>
  <si>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</si>
  <si>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</si>
  <si>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</si>
  <si>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</si>
  <si>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</si>
  <si>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</si>
  <si>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</si>
  <si>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</si>
  <si>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</si>
  <si>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</si>
  <si>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</si>
  <si>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</si>
  <si>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</si>
  <si>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</si>
  <si>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</si>
  <si>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</si>
  <si>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</si>
  <si>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</si>
  <si>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</si>
  <si>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</si>
  <si>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</si>
  <si>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</si>
  <si>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</si>
  <si>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</si>
  <si>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</si>
  <si>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</si>
  <si>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</si>
  <si>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</si>
  <si>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</si>
  <si>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</si>
  <si>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</si>
  <si>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</si>
  <si>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</si>
  <si>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</si>
  <si>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</si>
  <si>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</si>
  <si>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</si>
  <si>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</si>
  <si>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</si>
  <si>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</si>
  <si>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</si>
  <si>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</si>
  <si>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</si>
  <si>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</si>
  <si>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</si>
  <si>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</si>
  <si>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</si>
  <si>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</si>
  <si>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</si>
  <si>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</si>
  <si>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</si>
  <si>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</si>
  <si>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</si>
  <si>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</si>
  <si>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</si>
  <si>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</si>
  <si>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</si>
  <si>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</si>
  <si>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</si>
  <si>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</si>
  <si>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</si>
  <si>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</si>
  <si>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</si>
  <si>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</si>
  <si>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</si>
  <si>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</si>
  <si>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</si>
  <si>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</si>
  <si>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</si>
  <si>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</si>
  <si>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</si>
  <si>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</si>
  <si>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</si>
  <si>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</si>
  <si>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</si>
  <si>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</si>
  <si>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</si>
  <si>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</si>
  <si>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</si>
  <si>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</si>
  <si>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</si>
  <si>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</si>
  <si>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</si>
  <si>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</si>
  <si>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</si>
  <si>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</si>
  <si>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</si>
  <si>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</si>
  <si>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</si>
  <si>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</si>
  <si>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</si>
  <si>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</si>
  <si>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</si>
  <si>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</si>
  <si>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</si>
  <si>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</si>
  <si>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</si>
  <si>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</si>
  <si>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</si>
  <si>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</si>
  <si>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</si>
  <si>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</si>
  <si>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</si>
  <si>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</si>
  <si>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</si>
  <si>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</si>
  <si>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</si>
  <si>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</si>
  <si>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</si>
  <si>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</si>
  <si>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</si>
  <si>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</si>
  <si>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</si>
  <si>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</si>
  <si>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</si>
  <si>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</si>
  <si>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</si>
  <si>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</si>
  <si>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</si>
  <si>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</si>
  <si>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</si>
  <si>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</si>
  <si>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</si>
  <si>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</si>
  <si>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</si>
  <si>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</si>
  <si>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</si>
  <si>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</si>
  <si>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</si>
  <si>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</si>
  <si>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</si>
  <si>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</si>
  <si>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</si>
  <si>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</si>
  <si>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</si>
  <si>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</si>
  <si>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</si>
  <si>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</si>
  <si>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</si>
  <si>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</si>
  <si>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</si>
  <si>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</si>
  <si>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</si>
  <si>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</si>
  <si>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</si>
  <si>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</si>
  <si>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</si>
  <si>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</si>
  <si>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</si>
  <si>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</si>
  <si>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</si>
  <si>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</si>
  <si>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</si>
  <si>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</si>
  <si>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</si>
  <si>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</si>
  <si>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</si>
  <si>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</si>
  <si>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</si>
  <si>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</si>
  <si>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</si>
  <si>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</si>
  <si>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</si>
  <si>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</si>
  <si>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</si>
  <si>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</si>
  <si>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</si>
  <si>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</si>
  <si>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</si>
  <si>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</si>
  <si>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</si>
  <si>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</si>
  <si>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</si>
  <si>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</si>
  <si>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</si>
  <si>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</si>
  <si>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</si>
  <si>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</si>
  <si>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</si>
  <si>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</si>
  <si>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</si>
  <si>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</si>
  <si>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</si>
  <si>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</si>
  <si>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</si>
  <si>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</si>
  <si>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</si>
  <si>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</si>
  <si>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</si>
  <si>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</si>
  <si>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</si>
  <si>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</si>
  <si>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</si>
  <si>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</si>
  <si>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</si>
  <si>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</si>
  <si>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</si>
  <si>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</si>
  <si>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</si>
  <si>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</si>
  <si>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</si>
  <si>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</si>
  <si>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</si>
  <si>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</si>
  <si>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</si>
  <si>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</si>
  <si>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</si>
  <si>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</si>
  <si>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</si>
  <si>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</si>
  <si>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</si>
  <si>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</si>
  <si>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</si>
  <si>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</si>
  <si>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</si>
  <si>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</si>
  <si>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</si>
  <si>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</si>
  <si>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</si>
  <si>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</si>
  <si>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</si>
  <si>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</si>
  <si>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</si>
  <si>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</si>
  <si>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</si>
  <si>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</si>
  <si>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</si>
  <si>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</si>
  <si>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</si>
  <si>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</si>
  <si>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</si>
  <si>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</si>
  <si>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</si>
  <si>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</si>
  <si>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</si>
  <si>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</si>
  <si>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</si>
  <si>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</si>
  <si>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</si>
  <si>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</si>
  <si>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</si>
  <si>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</si>
  <si>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</si>
  <si>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</si>
  <si>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</si>
  <si>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</si>
  <si>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</si>
  <si>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</si>
  <si>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</si>
  <si>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</si>
  <si>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</si>
  <si>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</si>
  <si>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</si>
  <si>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</si>
  <si>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</si>
  <si>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</si>
  <si>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</si>
  <si>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</si>
  <si>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</si>
  <si>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</si>
  <si>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</si>
  <si>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</si>
  <si>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</si>
  <si>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</si>
  <si>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</si>
  <si>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</si>
  <si>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</si>
  <si>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</si>
  <si>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</si>
  <si>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</si>
  <si>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</si>
  <si>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</si>
  <si>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</si>
  <si>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</si>
  <si>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</si>
  <si>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</si>
  <si>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</si>
  <si>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</si>
  <si>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</si>
  <si>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</si>
  <si>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</si>
  <si>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</si>
  <si>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</si>
  <si>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</si>
  <si>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</si>
  <si>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</si>
  <si>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</si>
  <si>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</si>
  <si>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</si>
  <si>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</si>
  <si>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</si>
  <si>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</si>
  <si>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</si>
  <si>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</si>
  <si>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</si>
  <si>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</si>
  <si>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</si>
  <si>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</si>
  <si>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</si>
  <si>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</si>
  <si>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</si>
  <si>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</si>
  <si>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</si>
  <si>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</si>
  <si>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</si>
  <si>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</si>
  <si>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</si>
  <si>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</si>
  <si>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</si>
  <si>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</si>
  <si>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</si>
  <si>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</si>
  <si>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</si>
  <si>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</si>
  <si>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</si>
  <si>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</si>
  <si>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</si>
  <si>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</si>
  <si>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</si>
  <si>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</si>
  <si>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</si>
  <si>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</si>
  <si>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</si>
  <si>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</si>
  <si>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</si>
  <si>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</si>
  <si>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</si>
  <si>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</si>
  <si>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</si>
  <si>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</si>
  <si>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</si>
  <si>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</si>
  <si>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</si>
  <si>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</si>
  <si>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</si>
  <si>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</si>
  <si>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</si>
  <si>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</si>
  <si>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</si>
  <si>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</si>
  <si>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</si>
  <si>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</si>
  <si>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</si>
  <si>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</si>
  <si>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</si>
  <si>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</si>
  <si>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</si>
  <si>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</si>
  <si>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</si>
  <si>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</si>
  <si>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</si>
  <si>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</si>
  <si>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</si>
  <si>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</si>
  <si>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</si>
  <si>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</si>
  <si>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</si>
  <si>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</si>
  <si>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</si>
  <si>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</si>
  <si>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</si>
  <si>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</si>
  <si>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</si>
  <si>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</si>
  <si>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</si>
  <si>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</si>
  <si>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</si>
  <si>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</si>
  <si>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</si>
  <si>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</si>
  <si>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</si>
  <si>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</si>
  <si>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</si>
  <si>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</si>
  <si>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</si>
  <si>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</si>
  <si>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</si>
  <si>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</si>
  <si>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</si>
  <si>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</si>
  <si>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</si>
  <si>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</si>
  <si>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</si>
  <si>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</si>
  <si>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</si>
  <si>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</si>
  <si>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</si>
  <si>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</si>
  <si>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</si>
  <si>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</si>
  <si>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</si>
  <si>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</si>
  <si>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</si>
  <si>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</si>
  <si>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</si>
  <si>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</si>
  <si>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</si>
  <si>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</si>
  <si>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</si>
  <si>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</si>
  <si>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</si>
  <si>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</si>
  <si>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</si>
  <si>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</si>
  <si>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</si>
  <si>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</si>
  <si>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</si>
  <si>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</si>
  <si>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</si>
  <si>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</si>
  <si>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</si>
  <si>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</si>
  <si>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</si>
  <si>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</si>
  <si>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</si>
  <si>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</si>
  <si>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</si>
  <si>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</si>
  <si>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</si>
  <si>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</si>
  <si>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</si>
  <si>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</si>
  <si>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</si>
  <si>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</si>
  <si>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</si>
  <si>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</si>
  <si>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</si>
  <si>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</si>
  <si>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</si>
  <si>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</si>
  <si>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</si>
  <si>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</si>
  <si>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</si>
  <si>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</si>
  <si>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</si>
  <si>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</si>
  <si>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</si>
  <si>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</si>
  <si>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</si>
  <si>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</si>
  <si>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</si>
  <si>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</si>
  <si>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</si>
  <si>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</si>
  <si>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</si>
  <si>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</si>
  <si>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</si>
  <si>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</si>
  <si>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</si>
  <si>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</si>
  <si>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</si>
  <si>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</si>
  <si>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</si>
  <si>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</si>
  <si>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</si>
  <si>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</si>
  <si>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</si>
  <si>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</si>
  <si>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</si>
  <si>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</si>
  <si>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</si>
  <si>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</si>
  <si>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</si>
  <si>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</si>
  <si>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</si>
  <si>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</si>
  <si>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</si>
  <si>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</si>
  <si>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</si>
  <si>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</si>
  <si>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</si>
  <si>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</si>
  <si>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</si>
  <si>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</si>
  <si>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</si>
  <si>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</si>
  <si>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</si>
  <si>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</si>
  <si>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</si>
  <si>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</si>
  <si>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</si>
  <si>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</si>
  <si>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</si>
  <si>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</si>
  <si>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</si>
  <si>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</si>
  <si>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</si>
  <si>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</si>
  <si>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</si>
  <si>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</si>
  <si>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</si>
  <si>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</si>
  <si>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</si>
  <si>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</si>
  <si>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</si>
  <si>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</si>
  <si>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</si>
  <si>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</si>
  <si>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</si>
  <si>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</si>
  <si>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</si>
  <si>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</si>
  <si>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</si>
  <si>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</si>
  <si>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</si>
  <si>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</si>
  <si>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</si>
  <si>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</si>
  <si>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</si>
  <si>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</si>
  <si>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</si>
  <si>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</si>
  <si>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</si>
  <si>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</si>
  <si>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</si>
  <si>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</si>
  <si>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</si>
  <si>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</si>
  <si>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</si>
  <si>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</si>
  <si>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</si>
  <si>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</si>
  <si>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</si>
  <si>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</si>
  <si>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</si>
  <si>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</si>
  <si>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</si>
  <si>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</si>
  <si>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</si>
  <si>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</si>
  <si>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</si>
  <si>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</si>
  <si>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</si>
  <si>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</si>
  <si>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</si>
  <si>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</si>
  <si>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</si>
  <si>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</si>
  <si>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</si>
  <si>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</si>
  <si>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</si>
  <si>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</si>
  <si>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</si>
  <si>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</si>
  <si>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</si>
  <si>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</si>
  <si>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</si>
  <si>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</si>
  <si>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</si>
  <si>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</si>
  <si>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</si>
  <si>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</si>
  <si>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</si>
  <si>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</si>
  <si>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</si>
  <si>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</si>
  <si>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</si>
  <si>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</si>
  <si>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</si>
  <si>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</si>
  <si>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</si>
  <si>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</si>
  <si>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</si>
  <si>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</si>
  <si>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</si>
  <si>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</si>
  <si>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</si>
  <si>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</si>
  <si>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</si>
  <si>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</si>
  <si>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</si>
  <si>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</si>
  <si>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</si>
  <si>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</si>
  <si>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</si>
  <si>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</si>
  <si>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</si>
  <si>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</si>
  <si>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</si>
  <si>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</si>
  <si>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</si>
  <si>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</si>
  <si>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</si>
  <si>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</si>
  <si>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</si>
  <si>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</si>
  <si>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</si>
  <si>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</si>
  <si>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</si>
  <si>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</si>
  <si>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</si>
  <si>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</si>
  <si>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</si>
  <si>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</si>
  <si>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</si>
  <si>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</si>
  <si>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</si>
  <si>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</si>
  <si>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</si>
  <si>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</si>
  <si>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</si>
  <si>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</si>
  <si>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</si>
  <si>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</si>
  <si>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</si>
  <si>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</si>
  <si>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</si>
  <si>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</si>
  <si>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</si>
  <si>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</si>
  <si>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</si>
  <si>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</si>
  <si>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</si>
  <si>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</si>
  <si>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</si>
  <si>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</si>
  <si>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</si>
  <si>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</si>
  <si>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</si>
  <si>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</si>
  <si>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</si>
  <si>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</si>
  <si>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</si>
  <si>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</si>
  <si>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</si>
  <si>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</si>
  <si>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</si>
  <si>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</si>
  <si>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</si>
  <si>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</si>
  <si>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</si>
  <si>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</si>
  <si>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</si>
  <si>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</si>
  <si>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</si>
  <si>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</si>
  <si>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</si>
  <si>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</si>
  <si>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</si>
  <si>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</si>
  <si>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</si>
  <si>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</si>
  <si>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</si>
  <si>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</si>
  <si>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</si>
  <si>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</si>
  <si>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</si>
  <si>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</si>
  <si>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</si>
  <si>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</si>
  <si>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</si>
  <si>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</si>
  <si>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</si>
  <si>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</si>
  <si>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</si>
  <si>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</si>
  <si>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</si>
  <si>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</si>
  <si>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</si>
  <si>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</si>
  <si>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</si>
  <si>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</si>
  <si>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</si>
  <si>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</si>
  <si>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</si>
  <si>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</si>
  <si>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</si>
  <si>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</si>
  <si>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</si>
  <si>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</si>
  <si>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</si>
  <si>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</si>
  <si>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</si>
  <si>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</si>
  <si>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</si>
  <si>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</si>
  <si>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</si>
  <si>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</si>
  <si>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</si>
  <si>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</si>
  <si>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</si>
  <si>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</si>
  <si>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</si>
  <si>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</si>
  <si>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</si>
  <si>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</si>
  <si>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</si>
  <si>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</si>
  <si>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</si>
  <si>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</si>
  <si>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</si>
  <si>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</si>
  <si>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</si>
  <si>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</si>
  <si>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</si>
  <si>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</si>
  <si>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</si>
  <si>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</si>
  <si>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</si>
  <si>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</si>
  <si>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</si>
  <si>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</si>
  <si>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</si>
  <si>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</si>
  <si>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</si>
  <si>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</si>
  <si>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</si>
  <si>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</si>
  <si>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</si>
  <si>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</si>
  <si>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</si>
  <si>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</si>
  <si>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</si>
  <si>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</si>
  <si>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</si>
  <si>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</si>
  <si>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</si>
  <si>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</si>
  <si>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</si>
  <si>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</si>
  <si>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</si>
  <si>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</si>
  <si>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</si>
  <si>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</si>
  <si>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</si>
  <si>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</si>
  <si>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</si>
  <si>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</si>
  <si>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</si>
  <si>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</si>
  <si>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</si>
  <si>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</si>
  <si>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</si>
  <si>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</si>
  <si>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</si>
  <si>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</si>
  <si>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</si>
  <si>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</si>
  <si>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</si>
  <si>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</si>
  <si>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</si>
  <si>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</si>
  <si>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</si>
  <si>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</si>
  <si>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</si>
  <si>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</si>
  <si>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</si>
  <si>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</si>
  <si>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</si>
  <si>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</si>
  <si>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</si>
  <si>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</si>
  <si>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</si>
  <si>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</si>
  <si>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</si>
  <si>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</si>
  <si>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</si>
  <si>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</si>
  <si>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</si>
  <si>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</si>
  <si>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</si>
  <si>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</si>
  <si>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</si>
  <si>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</si>
  <si>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</si>
  <si>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</si>
  <si>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</si>
  <si>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</si>
  <si>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</si>
  <si>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</si>
  <si>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</si>
  <si>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</si>
  <si>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</si>
  <si>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</si>
  <si>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</si>
  <si>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</si>
  <si>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</si>
  <si>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</si>
  <si>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</si>
  <si>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</si>
  <si>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</si>
  <si>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</si>
  <si>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</si>
  <si>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</si>
  <si>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</si>
  <si>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</si>
  <si>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</si>
  <si>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</si>
  <si>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</si>
  <si>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</si>
  <si>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</si>
  <si>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</si>
  <si>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</si>
  <si>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</si>
  <si>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</si>
  <si>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</si>
  <si>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</si>
  <si>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</si>
  <si>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</si>
  <si>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</si>
  <si>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</si>
  <si>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</si>
  <si>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</si>
  <si>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</si>
  <si>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</si>
  <si>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</si>
  <si>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</si>
  <si>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</si>
  <si>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</si>
  <si>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</si>
  <si>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</si>
  <si>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</si>
  <si>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</si>
  <si>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</si>
  <si>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</si>
  <si>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</si>
  <si>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</si>
  <si>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</si>
  <si>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</si>
  <si>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</si>
  <si>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</si>
  <si>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</si>
  <si>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</si>
  <si>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</si>
  <si>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</si>
  <si>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</si>
  <si>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</si>
  <si>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</si>
  <si>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</si>
  <si>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</si>
  <si>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</si>
  <si>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</si>
  <si>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</si>
  <si>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</si>
  <si>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</si>
  <si>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</si>
  <si>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</si>
  <si>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</si>
  <si>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</si>
  <si>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</si>
  <si>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</si>
  <si>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</si>
  <si>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</si>
  <si>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</si>
  <si>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</si>
  <si>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</si>
  <si>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</si>
  <si>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</si>
  <si>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</si>
  <si>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</si>
  <si>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</si>
  <si>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</si>
  <si>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</si>
  <si>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</si>
  <si>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</si>
  <si>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</si>
  <si>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</si>
  <si>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</si>
  <si>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</si>
  <si>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</si>
  <si>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</si>
  <si>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</si>
  <si>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</si>
  <si>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</si>
  <si>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</si>
  <si>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</si>
  <si>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</si>
  <si>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</si>
  <si>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</si>
  <si>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</si>
  <si>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</si>
  <si>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</si>
  <si>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</si>
  <si>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</si>
  <si>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</si>
  <si>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</si>
  <si>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</si>
  <si>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</si>
  <si>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</si>
  <si>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</si>
  <si>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</si>
  <si>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</si>
  <si>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</si>
  <si>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</si>
  <si>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</si>
  <si>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</si>
  <si>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</si>
  <si>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</si>
  <si>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</si>
  <si>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</si>
  <si>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</si>
  <si>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</si>
  <si>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</si>
  <si>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</si>
  <si>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</si>
  <si>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</si>
  <si>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</si>
  <si>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</si>
  <si>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</si>
  <si>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</si>
  <si>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</si>
  <si>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</si>
  <si>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</si>
  <si>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</si>
  <si>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</si>
  <si>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</si>
  <si>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</si>
  <si>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</si>
  <si>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</si>
  <si>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</si>
  <si>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</si>
  <si>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</si>
  <si>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</si>
  <si>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</si>
  <si>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</si>
  <si>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</si>
  <si>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</si>
  <si>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</si>
  <si>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</si>
  <si>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</si>
  <si>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</si>
  <si>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</si>
  <si>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</si>
  <si>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</si>
  <si>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</si>
  <si>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</si>
  <si>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</si>
  <si>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</si>
  <si>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</si>
  <si>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</si>
  <si>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</si>
  <si>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</si>
  <si>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</si>
  <si>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</si>
  <si>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</si>
  <si>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</si>
  <si>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</si>
  <si>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</si>
  <si>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</si>
  <si>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</si>
  <si>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</si>
  <si>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</si>
  <si>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</si>
  <si>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</si>
  <si>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</si>
  <si>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</si>
  <si>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</si>
  <si>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</si>
  <si>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</si>
  <si>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</si>
  <si>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</si>
  <si>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</si>
  <si>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</si>
  <si>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</si>
  <si>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</si>
  <si>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</si>
  <si>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</si>
  <si>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</si>
  <si>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</si>
  <si>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</si>
  <si>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</si>
  <si>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</si>
  <si>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</si>
  <si>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</si>
  <si>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</si>
  <si>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</si>
  <si>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</si>
  <si>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</si>
  <si>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</si>
  <si>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</si>
  <si>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</si>
  <si>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</si>
  <si>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</si>
  <si>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</si>
  <si>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</si>
  <si>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</si>
  <si>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</si>
  <si>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</si>
  <si>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</si>
  <si>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</si>
  <si>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</si>
  <si>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</si>
  <si>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</si>
  <si>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</si>
  <si>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</si>
  <si>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</si>
  <si>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</si>
  <si>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</si>
  <si>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</si>
  <si>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</si>
  <si>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</si>
  <si>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</si>
  <si>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</si>
  <si>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</si>
  <si>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</si>
  <si>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</si>
  <si>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</si>
  <si>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</si>
  <si>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</si>
  <si>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</si>
  <si>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</si>
  <si>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</si>
  <si>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</si>
  <si>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</si>
  <si>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</si>
  <si>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</si>
  <si>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</si>
  <si>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</si>
  <si>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</si>
  <si>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</si>
  <si>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</si>
  <si>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</si>
  <si>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</si>
  <si>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</si>
  <si>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</si>
  <si>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</si>
  <si>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</si>
  <si>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</si>
  <si>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</si>
  <si>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</si>
  <si>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</si>
  <si>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</si>
  <si>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</si>
  <si>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</si>
  <si>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</si>
  <si>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</si>
  <si>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</si>
  <si>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</si>
  <si>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</si>
  <si>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</si>
  <si>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</si>
  <si>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</si>
  <si>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</si>
  <si>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</si>
  <si>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</si>
  <si>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</si>
  <si>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</si>
  <si>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</si>
  <si>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</si>
  <si>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</si>
  <si>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</si>
  <si>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</si>
  <si>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</si>
  <si>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</si>
  <si>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</si>
  <si>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</si>
  <si>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</si>
  <si>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</si>
  <si>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</si>
  <si>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</si>
  <si>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</si>
  <si>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</si>
  <si>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</si>
  <si>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</si>
  <si>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</si>
  <si>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</si>
  <si>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</si>
  <si>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</si>
  <si>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</si>
  <si>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</si>
  <si>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</si>
  <si>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</si>
  <si>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</si>
  <si>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</si>
  <si>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</si>
  <si>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</si>
  <si>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</si>
  <si>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</si>
  <si>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</si>
  <si>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</si>
  <si>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</si>
  <si>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</si>
  <si>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</si>
  <si>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</si>
  <si>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</si>
  <si>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</si>
  <si>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</si>
  <si>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</si>
  <si>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</si>
  <si>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</si>
  <si>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</si>
  <si>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</si>
  <si>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</si>
  <si>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</si>
  <si>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</si>
  <si>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</si>
  <si>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</si>
  <si>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</si>
  <si>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</si>
  <si>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</si>
  <si>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</si>
  <si>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</si>
  <si>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</si>
  <si>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</si>
  <si>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</si>
  <si>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</si>
  <si>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</si>
  <si>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</si>
  <si>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</si>
  <si>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</si>
  <si>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</si>
  <si>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</si>
  <si>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</si>
  <si>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</si>
  <si>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</si>
  <si>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</si>
  <si>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</si>
  <si>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</si>
  <si>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</si>
  <si>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</si>
  <si>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</si>
  <si>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</si>
  <si>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</si>
  <si>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</si>
  <si>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</si>
  <si>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</si>
  <si>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</si>
  <si>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</si>
  <si>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</si>
  <si>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</si>
  <si>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</si>
  <si>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</si>
  <si>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</si>
  <si>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</si>
  <si>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</si>
  <si>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</si>
  <si>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</si>
  <si>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</si>
  <si>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</si>
  <si>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</si>
  <si>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</si>
  <si>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</si>
  <si>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</si>
  <si>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</si>
  <si>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</si>
  <si>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</si>
  <si>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</si>
  <si>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</si>
  <si>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</si>
  <si>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</si>
  <si>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</si>
  <si>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</si>
  <si>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</si>
  <si>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</si>
  <si>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</si>
  <si>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</si>
  <si>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</si>
  <si>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</si>
  <si>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</si>
  <si>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</si>
  <si>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</si>
  <si>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</si>
  <si>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</si>
  <si>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</si>
  <si>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</si>
  <si>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</si>
  <si>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</si>
  <si>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</si>
  <si>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</si>
  <si>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</si>
  <si>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</si>
  <si>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</si>
  <si>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</si>
  <si>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</si>
  <si>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</si>
  <si>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</si>
  <si>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</si>
  <si>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</si>
  <si>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</si>
  <si>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</si>
  <si>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</si>
  <si>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</si>
  <si>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</si>
  <si>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</si>
  <si>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</si>
  <si>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</si>
  <si>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</si>
  <si>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</si>
  <si>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</si>
  <si>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</si>
  <si>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</si>
  <si>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</si>
  <si>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</si>
  <si>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</si>
  <si>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</si>
  <si>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</si>
  <si>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</si>
  <si>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</si>
  <si>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</si>
  <si>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</si>
  <si>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</si>
  <si>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</si>
  <si>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</si>
  <si>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</si>
  <si>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</si>
  <si>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</si>
  <si>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</si>
  <si>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</si>
  <si>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</si>
  <si>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</si>
  <si>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</si>
  <si>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</si>
  <si>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</si>
  <si>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</si>
  <si>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</si>
  <si>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</si>
  <si>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</si>
  <si>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</si>
  <si>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</si>
  <si>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</si>
  <si>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</si>
  <si>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</si>
  <si>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</si>
  <si>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</si>
  <si>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</si>
  <si>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</si>
  <si>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</si>
  <si>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</si>
  <si>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</si>
  <si>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</si>
  <si>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</si>
  <si>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</si>
  <si>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</si>
  <si>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</si>
  <si>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</si>
  <si>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</si>
  <si>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</si>
  <si>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</si>
  <si>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</si>
  <si>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</si>
  <si>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</si>
  <si>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</si>
  <si>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</si>
  <si>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</si>
  <si>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</si>
  <si>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</si>
  <si>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</si>
  <si>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</si>
  <si>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</si>
  <si>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</si>
  <si>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</si>
  <si>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</si>
  <si>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</si>
  <si>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</si>
  <si>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</si>
  <si>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</si>
  <si>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</si>
  <si>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</si>
  <si>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</si>
  <si>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</si>
  <si>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</si>
  <si>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</si>
  <si>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</si>
  <si>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</si>
  <si>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</si>
  <si>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</si>
  <si>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</si>
  <si>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</si>
  <si>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</si>
  <si>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</si>
  <si>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</si>
  <si>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</si>
  <si>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</si>
  <si>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</si>
  <si>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</si>
  <si>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</si>
  <si>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</si>
  <si>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</si>
  <si>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</si>
  <si>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</si>
  <si>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</si>
  <si>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</si>
  <si>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</si>
  <si>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</si>
  <si>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</si>
  <si>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</si>
  <si>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</si>
  <si>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</si>
  <si>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</si>
  <si>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</si>
  <si>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</si>
  <si>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</si>
  <si>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</si>
  <si>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</si>
  <si>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</si>
  <si>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</si>
  <si>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</si>
  <si>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</si>
  <si>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</si>
  <si>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</si>
  <si>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</si>
  <si>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</si>
  <si>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</si>
  <si>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</si>
  <si>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</si>
  <si>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</si>
  <si>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</si>
  <si>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</si>
  <si>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</si>
  <si>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</si>
  <si>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</si>
  <si>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</si>
  <si>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</si>
  <si>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</si>
  <si>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</si>
  <si>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</si>
  <si>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</si>
  <si>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</si>
  <si>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</si>
  <si>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</si>
  <si>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</si>
  <si>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</si>
  <si>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</si>
  <si>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</si>
  <si>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</si>
  <si>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</si>
  <si>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</si>
  <si>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</si>
  <si>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</si>
  <si>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</si>
  <si>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</si>
  <si>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</si>
  <si>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</si>
  <si>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</si>
  <si>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</si>
  <si>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</si>
  <si>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</si>
  <si>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</si>
  <si>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</si>
  <si>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</si>
  <si>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</si>
  <si>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</si>
  <si>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</si>
  <si>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</si>
  <si>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</si>
  <si>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</si>
  <si>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</si>
  <si>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</si>
  <si>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</si>
  <si>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</si>
  <si>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</si>
  <si>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</si>
  <si>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</si>
  <si>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</si>
  <si>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</si>
  <si>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</si>
  <si>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</si>
  <si>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</si>
  <si>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</si>
  <si>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</si>
  <si>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</si>
  <si>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</si>
  <si>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</si>
  <si>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</si>
  <si>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</si>
  <si>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</si>
  <si>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</si>
  <si>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</si>
  <si>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</si>
  <si>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</si>
  <si>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</si>
  <si>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</si>
  <si>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</si>
  <si>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</si>
  <si>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</si>
  <si>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</si>
  <si>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</si>
  <si>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</si>
  <si>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</si>
  <si>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</si>
  <si>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</si>
  <si>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</si>
  <si>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</si>
  <si>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</si>
  <si>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</si>
  <si>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</si>
  <si>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</si>
  <si>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</si>
  <si>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</si>
  <si>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</si>
  <si>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</si>
  <si>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</si>
  <si>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</si>
  <si>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</si>
  <si>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</si>
  <si>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</si>
  <si>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</si>
  <si>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</si>
  <si>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</si>
  <si>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</si>
  <si>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</si>
  <si>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</si>
  <si>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</si>
  <si>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</si>
  <si>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</si>
  <si>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</si>
  <si>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</si>
  <si>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</si>
  <si>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</si>
  <si>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</si>
  <si>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</si>
  <si>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</si>
  <si>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</si>
  <si>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</si>
  <si>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</si>
  <si>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</si>
  <si>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</si>
  <si>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</si>
  <si>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</si>
  <si>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</si>
  <si>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</si>
  <si>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</si>
  <si>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</si>
  <si>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</si>
  <si>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</si>
  <si>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</si>
  <si>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</si>
  <si>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</si>
  <si>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</si>
  <si>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</si>
  <si>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</si>
  <si>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</si>
  <si>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</si>
  <si>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</si>
  <si>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</si>
  <si>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</si>
  <si>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</si>
  <si>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</si>
  <si>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</si>
  <si>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</si>
  <si>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</si>
  <si>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</si>
  <si>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</si>
  <si>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</si>
  <si>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</si>
  <si>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</si>
  <si>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</si>
  <si>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</si>
  <si>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</si>
  <si>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</si>
  <si>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</si>
  <si>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</si>
  <si>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</si>
  <si>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</si>
  <si>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</si>
  <si>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</si>
  <si>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</si>
  <si>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</si>
  <si>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</si>
  <si>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</si>
  <si>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</si>
  <si>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</si>
  <si>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</si>
  <si>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</si>
  <si>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</si>
  <si>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</si>
  <si>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</si>
  <si>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</si>
  <si>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</si>
  <si>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</si>
  <si>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</si>
  <si>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</si>
  <si>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</si>
  <si>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</si>
  <si>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</si>
  <si>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</si>
  <si>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</si>
  <si>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</si>
  <si>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</si>
  <si>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</si>
  <si>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</si>
  <si>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</si>
  <si>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</si>
  <si>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</si>
  <si>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</si>
  <si>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</si>
  <si>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</si>
  <si>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</si>
  <si>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</si>
  <si>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</si>
  <si>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</si>
  <si>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</si>
  <si>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</si>
  <si>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</si>
  <si>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</si>
  <si>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</si>
  <si>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</si>
  <si>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</si>
  <si>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</si>
  <si>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</si>
  <si>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</si>
  <si>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</si>
  <si>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</si>
  <si>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</si>
  <si>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</si>
  <si>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</si>
  <si>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</si>
  <si>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</si>
  <si>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</si>
  <si>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</si>
  <si>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</si>
  <si>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</si>
  <si>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</si>
  <si>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</si>
  <si>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</si>
  <si>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</si>
  <si>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</si>
  <si>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</si>
  <si>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</si>
  <si>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</si>
  <si>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</si>
  <si>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</si>
  <si>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</si>
  <si>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</si>
  <si>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</si>
  <si>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</si>
  <si>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</si>
  <si>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</si>
  <si>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</si>
  <si>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</si>
  <si>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</si>
  <si>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</si>
  <si>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</si>
  <si>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</si>
  <si>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</si>
  <si>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</si>
  <si>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</si>
  <si>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</si>
  <si>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</si>
  <si>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</si>
  <si>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</si>
  <si>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</si>
  <si>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</si>
  <si>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</si>
  <si>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</si>
  <si>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</si>
  <si>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</si>
  <si>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</si>
  <si>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</si>
  <si>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</si>
  <si>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</si>
  <si>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</si>
  <si>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</si>
  <si>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</si>
  <si>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</si>
  <si>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</si>
  <si>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</si>
  <si>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</si>
  <si>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</si>
  <si>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</si>
  <si>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</si>
  <si>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</si>
  <si>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</si>
  <si>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</si>
  <si>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</si>
  <si>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</si>
  <si>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</si>
  <si>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</si>
  <si>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</si>
  <si>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</si>
  <si>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</si>
  <si>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</si>
  <si>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</si>
  <si>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</si>
  <si>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</si>
  <si>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</si>
  <si>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</si>
  <si>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</si>
  <si>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</si>
  <si>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</si>
  <si>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</si>
  <si>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</si>
  <si>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</si>
  <si>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</si>
  <si>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</si>
  <si>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</si>
  <si>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</si>
  <si>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</si>
  <si>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</si>
  <si>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</si>
  <si>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</si>
  <si>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</si>
  <si>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</si>
  <si>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</si>
  <si>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</si>
  <si>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</si>
  <si>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</si>
  <si>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</si>
  <si>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</si>
  <si>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</si>
  <si>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</si>
  <si>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</si>
  <si>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</si>
  <si>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</si>
  <si>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</si>
  <si>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</si>
  <si>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</si>
  <si>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</si>
  <si>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</si>
  <si>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</si>
  <si>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</si>
  <si>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</si>
  <si>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</si>
  <si>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</si>
  <si>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</si>
  <si>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</si>
  <si>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</si>
  <si>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</si>
  <si>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</si>
  <si>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</si>
  <si>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</si>
  <si>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</si>
  <si>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</si>
  <si>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</si>
  <si>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</si>
  <si>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</si>
  <si>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</si>
  <si>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</si>
  <si>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</si>
  <si>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</si>
  <si>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</si>
  <si>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</si>
  <si>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</si>
  <si>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</si>
  <si>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</si>
  <si>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</si>
  <si>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</si>
  <si>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</si>
  <si>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</si>
  <si>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</si>
  <si>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</si>
  <si>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</si>
  <si>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</si>
  <si>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</si>
  <si>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</si>
  <si>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</si>
  <si>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</si>
  <si>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</si>
  <si>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</si>
  <si>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</si>
  <si>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</si>
  <si>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</si>
  <si>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</si>
  <si>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</si>
  <si>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</si>
  <si>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</si>
  <si>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</si>
  <si>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</si>
  <si>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</si>
  <si>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</si>
  <si>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</si>
  <si>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</si>
  <si>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</si>
  <si>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</si>
  <si>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</si>
  <si>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</si>
  <si>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</si>
  <si>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</si>
  <si>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</si>
  <si>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</si>
  <si>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</si>
  <si>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</si>
  <si>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</si>
  <si>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</si>
  <si>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</si>
  <si>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</si>
  <si>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</si>
  <si>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</si>
  <si>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</si>
  <si>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</si>
  <si>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</si>
  <si>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</si>
  <si>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</si>
  <si>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</si>
  <si>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</si>
  <si>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</si>
  <si>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</si>
  <si>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</si>
  <si>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</si>
  <si>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</si>
  <si>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</si>
  <si>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</si>
  <si>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</si>
  <si>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</si>
  <si>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</si>
  <si>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</si>
  <si>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</si>
  <si>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</si>
  <si>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</si>
  <si>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</si>
  <si>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</si>
  <si>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</si>
  <si>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</si>
  <si>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</si>
  <si>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</si>
  <si>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</si>
  <si>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</si>
  <si>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</si>
  <si>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</si>
  <si>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</si>
  <si>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</si>
  <si>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</si>
  <si>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</si>
  <si>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</si>
  <si>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</si>
  <si>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</si>
  <si>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</si>
  <si>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</si>
  <si>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</si>
  <si>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</si>
  <si>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</si>
  <si>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</si>
  <si>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</si>
  <si>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</si>
  <si>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</si>
  <si>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</si>
  <si>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</si>
  <si>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</si>
  <si>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</si>
  <si>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</si>
  <si>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</si>
  <si>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</si>
  <si>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</si>
  <si>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</si>
  <si>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</si>
  <si>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</si>
  <si>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</si>
  <si>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</si>
  <si>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</si>
  <si>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</si>
  <si>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</si>
  <si>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</si>
  <si>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</si>
  <si>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</si>
  <si>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</si>
  <si>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</si>
  <si>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</si>
  <si>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</si>
  <si>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</si>
  <si>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</si>
  <si>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</si>
  <si>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</si>
  <si>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</si>
  <si>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</si>
  <si>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</si>
  <si>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</si>
  <si>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</si>
  <si>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</si>
  <si>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</si>
  <si>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</si>
  <si>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</si>
  <si>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</si>
  <si>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</si>
  <si>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</si>
  <si>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</si>
  <si>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</si>
  <si>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</si>
  <si>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</si>
  <si>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</si>
  <si>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</si>
  <si>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</si>
  <si>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</si>
  <si>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</si>
  <si>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</si>
  <si>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</si>
  <si>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</si>
  <si>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</si>
  <si>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</si>
  <si>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</si>
  <si>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</si>
  <si>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</si>
  <si>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</si>
  <si>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</si>
  <si>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</si>
  <si>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</si>
  <si>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</si>
  <si>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</si>
  <si>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</si>
  <si>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</si>
  <si>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</si>
  <si>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</si>
  <si>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</si>
  <si>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</si>
  <si>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</si>
  <si>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</si>
  <si>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</si>
  <si>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</si>
  <si>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</si>
  <si>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</si>
  <si>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</si>
  <si>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</si>
  <si>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</si>
  <si>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</si>
  <si>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</si>
  <si>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</si>
  <si>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</si>
  <si>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</si>
  <si>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</si>
  <si>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</si>
  <si>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</si>
  <si>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</si>
  <si>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</si>
  <si>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</si>
  <si>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</si>
  <si>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</si>
  <si>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</si>
  <si>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</si>
  <si>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</si>
  <si>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</si>
  <si>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</si>
  <si>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</si>
  <si>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</si>
  <si>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</si>
  <si>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</si>
  <si>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</si>
  <si>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</si>
  <si>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</si>
  <si>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</si>
  <si>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</si>
  <si>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</si>
  <si>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</si>
  <si>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</si>
  <si>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</si>
  <si>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</si>
  <si>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</si>
  <si>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</si>
  <si>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</si>
  <si>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</si>
  <si>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</si>
  <si>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</si>
  <si>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</si>
  <si>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</si>
  <si>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</si>
  <si>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</si>
  <si>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</si>
  <si>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</si>
  <si>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</si>
  <si>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</si>
  <si>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</si>
  <si>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</si>
  <si>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</si>
  <si>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</si>
  <si>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</si>
  <si>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</si>
  <si>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</si>
  <si>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</si>
  <si>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</si>
  <si>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</si>
  <si>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</si>
  <si>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</si>
  <si>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</si>
  <si>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</si>
  <si>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</si>
  <si>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</si>
  <si>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</si>
  <si>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</si>
  <si>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</si>
  <si>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</si>
  <si>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</si>
  <si>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</si>
  <si>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</si>
  <si>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</si>
  <si>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</si>
  <si>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</si>
  <si>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</si>
  <si>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</si>
  <si>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</si>
  <si>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</si>
  <si>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</si>
  <si>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</si>
  <si>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</si>
  <si>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</si>
  <si>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</si>
  <si>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</si>
  <si>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</si>
  <si>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</si>
  <si>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</si>
  <si>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</si>
  <si>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</si>
  <si>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</si>
  <si>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</si>
  <si>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</si>
  <si>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</si>
  <si>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</si>
  <si>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</si>
  <si>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</si>
  <si>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</si>
  <si>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</si>
  <si>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</si>
  <si>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</si>
  <si>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</si>
  <si>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</si>
  <si>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</si>
  <si>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</si>
  <si>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</si>
  <si>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</si>
  <si>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</si>
  <si>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</si>
  <si>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</si>
  <si>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</si>
  <si>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</si>
  <si>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</si>
  <si>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</si>
  <si>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</si>
  <si>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</si>
  <si>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</si>
  <si>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</si>
  <si>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</si>
  <si>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</si>
  <si>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</si>
  <si>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</si>
  <si>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</si>
  <si>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</si>
  <si>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</si>
  <si>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</si>
  <si>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</si>
  <si>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</si>
  <si>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</si>
  <si>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</si>
  <si>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</si>
  <si>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</si>
  <si>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</si>
  <si>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</si>
  <si>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</si>
  <si>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</si>
  <si>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</si>
  <si>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</si>
  <si>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</si>
  <si>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</si>
  <si>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</si>
  <si>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</si>
  <si>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</si>
  <si>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</si>
  <si>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</si>
  <si>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</si>
  <si>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</si>
  <si>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</si>
  <si>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</si>
  <si>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</si>
  <si>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</si>
  <si>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</si>
  <si>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</si>
  <si>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</si>
  <si>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</si>
  <si>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</si>
  <si>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</si>
  <si>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</si>
  <si>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</si>
  <si>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</si>
  <si>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</si>
  <si>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</si>
  <si>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</si>
  <si>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</si>
  <si>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</si>
  <si>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</si>
  <si>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</si>
  <si>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</si>
  <si>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</si>
  <si>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</si>
  <si>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</si>
  <si>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</si>
  <si>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</si>
  <si>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</si>
  <si>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</si>
  <si>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</si>
  <si>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</si>
  <si>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</si>
  <si>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</si>
  <si>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</si>
  <si>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</si>
  <si>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</si>
  <si>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</si>
  <si>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</si>
  <si>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</si>
  <si>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</si>
  <si>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</si>
  <si>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</si>
  <si>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</si>
  <si>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</si>
  <si>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</si>
  <si>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</si>
  <si>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</si>
  <si>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</si>
  <si>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</si>
  <si>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</si>
  <si>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</si>
  <si>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</si>
  <si>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</si>
  <si>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</si>
  <si>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</si>
  <si>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</si>
  <si>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</si>
  <si>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</si>
  <si>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</si>
  <si>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</si>
  <si>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</si>
  <si>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</si>
  <si>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</si>
  <si>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</si>
  <si>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</si>
  <si>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</si>
  <si>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</si>
  <si>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</si>
  <si>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</si>
  <si>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</si>
  <si>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</si>
  <si>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</si>
  <si>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</si>
  <si>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</si>
  <si>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</si>
  <si>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</si>
  <si>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</si>
  <si>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</si>
  <si>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</si>
  <si>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</si>
  <si>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</si>
  <si>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</si>
  <si>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</si>
  <si>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</si>
  <si>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</si>
  <si>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</si>
  <si>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</si>
  <si>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</si>
  <si>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</si>
  <si>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</si>
  <si>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</si>
  <si>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</si>
  <si>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</si>
  <si>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</si>
  <si>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</si>
  <si>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</si>
  <si>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</si>
  <si>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</si>
  <si>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</si>
  <si>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</si>
  <si>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</si>
  <si>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</si>
  <si>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</si>
  <si>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</si>
  <si>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</si>
  <si>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</si>
  <si>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</si>
  <si>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</si>
  <si>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</si>
  <si>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</si>
  <si>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</si>
  <si>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</si>
  <si>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</si>
  <si>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</si>
  <si>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</si>
  <si>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</si>
  <si>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</si>
  <si>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</si>
  <si>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</si>
  <si>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</si>
  <si>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</si>
  <si>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</si>
  <si>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</si>
  <si>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</si>
  <si>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</si>
  <si>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</si>
  <si>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</si>
  <si>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</si>
  <si>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</si>
  <si>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</si>
  <si>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</si>
  <si>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</si>
  <si>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</si>
  <si>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</si>
  <si>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</si>
  <si>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</si>
  <si>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</si>
  <si>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</si>
  <si>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</si>
  <si>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</si>
  <si>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</si>
  <si>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</si>
  <si>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</si>
  <si>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</si>
  <si>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</si>
  <si>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</si>
  <si>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</si>
  <si>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</si>
  <si>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</si>
  <si>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</si>
  <si>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</si>
  <si>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</si>
  <si>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</si>
  <si>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</si>
  <si>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</si>
  <si>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</si>
  <si>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</si>
  <si>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</si>
  <si>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</si>
  <si>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</si>
  <si>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</si>
  <si>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</si>
  <si>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</si>
  <si>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</si>
  <si>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</si>
  <si>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</si>
  <si>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</si>
  <si>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</si>
  <si>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</si>
  <si>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</si>
  <si>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</si>
  <si>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</si>
  <si>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</si>
  <si>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</si>
  <si>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</si>
  <si>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</si>
  <si>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</si>
  <si>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</si>
  <si>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</si>
  <si>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</si>
  <si>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</si>
  <si>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</si>
  <si>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</si>
  <si>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</si>
  <si>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</si>
  <si>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</si>
  <si>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</si>
  <si>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</si>
  <si>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</si>
  <si>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</si>
  <si>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</si>
  <si>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</si>
  <si>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</si>
  <si>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</si>
  <si>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</si>
  <si>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</si>
  <si>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</si>
  <si>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</si>
  <si>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</si>
  <si>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</si>
  <si>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</si>
  <si>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</si>
  <si>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</si>
  <si>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</si>
  <si>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</si>
  <si>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</si>
  <si>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</si>
  <si>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</si>
  <si>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</si>
  <si>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</si>
  <si>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</si>
  <si>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</si>
  <si>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</si>
  <si>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</si>
  <si>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</si>
  <si>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</si>
  <si>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</si>
  <si>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</si>
  <si>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</si>
  <si>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</si>
  <si>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</si>
  <si>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</si>
  <si>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</si>
  <si>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</si>
  <si>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</si>
  <si>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</si>
  <si>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</si>
  <si>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</si>
  <si>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</si>
  <si>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</si>
  <si>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</si>
  <si>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</si>
  <si>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</si>
  <si>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</si>
  <si>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</si>
  <si>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</si>
  <si>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</si>
  <si>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</si>
  <si>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</si>
  <si>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</si>
  <si>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</si>
  <si>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</si>
  <si>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</si>
  <si>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</si>
  <si>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</si>
  <si>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</si>
  <si>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</si>
  <si>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</si>
  <si>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</si>
  <si>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</si>
  <si>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</si>
  <si>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</si>
  <si>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</si>
  <si>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</si>
  <si>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</si>
  <si>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</si>
  <si>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</si>
  <si>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</si>
  <si>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</si>
  <si>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</si>
  <si>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</si>
  <si>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</si>
  <si>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</si>
  <si>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</si>
  <si>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</si>
  <si>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</si>
  <si>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</si>
  <si>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</si>
  <si>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</si>
  <si>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</si>
  <si>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</si>
  <si>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</si>
  <si>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</si>
  <si>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</si>
  <si>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</si>
  <si>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</si>
  <si>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</si>
  <si>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</si>
  <si>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</si>
  <si>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</si>
  <si>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</si>
  <si>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</si>
  <si>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</si>
  <si>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</si>
  <si>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</si>
  <si>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</si>
  <si>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</si>
  <si>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</si>
  <si>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</si>
  <si>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</si>
  <si>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</si>
  <si>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</si>
  <si>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</si>
  <si>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</si>
  <si>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</si>
  <si>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</si>
  <si>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</si>
  <si>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</si>
  <si>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</si>
  <si>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</si>
  <si>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</si>
  <si>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</si>
  <si>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</si>
  <si>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</si>
  <si>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</si>
  <si>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</si>
  <si>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</si>
  <si>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</si>
  <si>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</si>
  <si>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</si>
  <si>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</si>
  <si>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</si>
  <si>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</si>
  <si>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</si>
  <si>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</si>
  <si>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</si>
  <si>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</si>
  <si>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</si>
  <si>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</si>
  <si>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</si>
  <si>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</si>
  <si>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</si>
  <si>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</si>
  <si>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</si>
  <si>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</si>
  <si>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</si>
  <si>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</si>
  <si>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</si>
  <si>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</si>
  <si>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</si>
  <si>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</si>
  <si>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</si>
  <si>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</si>
  <si>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</si>
  <si>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</si>
  <si>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</si>
  <si>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</si>
  <si>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</si>
  <si>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</si>
  <si>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</si>
  <si>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</si>
  <si>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</si>
  <si>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</si>
  <si>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</si>
  <si>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</si>
  <si>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</si>
  <si>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</si>
  <si>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</si>
  <si>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</si>
  <si>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</si>
  <si>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</si>
  <si>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</si>
  <si>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</si>
  <si>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</si>
  <si>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</si>
  <si>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</si>
  <si>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</si>
  <si>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</si>
  <si>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</si>
  <si>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</si>
  <si>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</si>
  <si>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</si>
  <si>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</si>
  <si>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</si>
  <si>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</si>
  <si>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30 min</t>
  </si>
  <si>
    <t xml:space="preserve"> PCM-20250215-00000830 </t>
  </si>
  <si>
    <t>LTE site still down and  site located in aramco area access issue need special permission</t>
  </si>
  <si>
    <t>PCM-20251117-00000180</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</si>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</sst>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315.16689976851922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45978.115325694445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45978.115325694445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45978.115325694445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45978.115325694445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45978.115325694445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45978.115325694445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45978.115325694445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45978.115325694445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45978.115325694445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45978.115325694445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45978.115325694445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45978.115325694445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45978.115325694445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45978.115325694445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45978.115325694445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45978.115325694445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45978.115325694445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45978.115325694445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45978.115325694445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45978.115325694445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45978.115325694445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45978.115325694445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45978.115325694445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45978.115325694445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45978.115325694445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45978.115325694445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45978.115325694445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45978.115325694445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45978.115325694445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45978.115325694445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45978.115325694445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45978.115325694445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45978.115325694445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45978.115325694445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45978.115325694445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45978.115325694445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45978.115325694445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45978.115325694445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45978.115325694445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45978.115325694445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45978.115325694445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45978.115325694445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45978.115325694445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45978.115325694445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45978.115325694445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45978.115325694445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45978.115325694445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45978.115325694445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45978.115325694445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45978.115325694445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45978.115325694445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45978.115325694445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45978.115325694445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45978.115325694445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45978.115325694445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45978.115325694445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45978.115325694445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45978.115325694445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45978.115325694445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45978.115325694445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45978.115325694445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45978.115325694445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45978.115325694445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45978.115325694445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45978.115325694445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45978.115325694445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45978.115325694445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45978.115325694445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45978.115325694445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45978.115325694445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45978.115325694445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45978.115325694445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45978.115325694445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45978.115325694445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153.1154879629612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1.6789831018541008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6.966597222344717E-2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1"/>
      <c r="E6" s="103"/>
      <c r="F6" s="104"/>
      <c r="G6" s="105">
        <f ca="1">IFERROR(NOW()-F6,"-")</f>
        <v>45978.115325694445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45978.115325694445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45978.115325694445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45978.115325694445</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45978.115325694445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45978.115325694445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45978.115325694445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45978.115325694445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45978.115325694445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45978.115325694445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45978.115325694445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45978.115325694445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45978.115325694445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45978.115325694445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45978.115325694445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45978.115325694445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45978.115325694445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45978.115325694445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45978.115325694445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45978.115325694445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45978.115325694445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45978.115325694445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45978.115325694445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45978.115325694445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45978.115325694445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45978.115325694445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45978.115325694445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45978.115325694445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45978.115325694445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45978.115325694445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45978.115325694445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45978.115325694445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45978.115325694445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45978.115325694445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45978.115325694445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45978.115325694445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45978.115325694445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45978.115325694445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45978.115325694445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45978.115325694445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45978.115325694445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45978.115325694445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45978.115325694445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45978.115325694445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45978.115325694445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45978.115325694445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45978.115325694445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45978.115325694445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45978.115325694445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45978.115325694445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45978.115325694445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45978.115325694445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45978.115325694445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45978.115325694445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45978.115325694445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45978.115325694445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45978.115325694445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45978.115325694445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45978.115325694445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45978.115325694445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45978.115325694445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45978.115325694445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45978.115325694445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45978.115325694445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45978.115325694445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45978.115325694445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45978.115325694445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45978.115325694445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45978.115325694445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45978.115325694445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45978.115325694445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45978.115325694445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45978.115325694445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45978.115325694445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45978.115325694445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45978.115325694445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45978.115325694445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45978.115325694445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45978.115325694445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45978.115325694445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45978.115325694445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45978.115325694445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45978.115325694445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45978.115325694445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45978.115325694445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45978.115325694445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45978.115325694445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45978.115325694445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45978.115325694445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45978.115325694445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45978.115325694445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45978.115325694445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45978.115325694445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45978.115325694445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45978.115325694445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45978.115325694445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45978.115325694445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45978.115325694445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45978.115325694445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45978.115325694445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45978.115325694445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45978.115325694445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45978.115325694445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45978.115325694445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45978.115325694445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45978.115325694445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45978.115325694445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45978.115325694445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45978.115325694445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45978.115325694445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45978.115325694445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45978.115325694445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45978.115325694445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45978.115325694445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45978.115325694445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45978.115325694445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45978.115325694445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45978.115325694445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45978.115325694445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45978.115325694445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45978.115325694445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45978.115325694445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45978.115325694445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45978.115325694445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45978.115325694445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45978.115325694445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45978.115325694445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45978.115325694445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45978.115325694445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45978.115325694445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45978.115325694445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45978.115325694445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45978.115325694445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45978.115325694445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45978.115325694445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45978.115325694445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45978.115325694445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45978.115325694445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45978.115325694445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45978.115325694445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45978.115325694445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45978.115325694445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45978.115325694445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45978.115325694445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45978.115325694445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45978.115325694445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45978.115325694445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45978.115325694445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45978.115325694445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45978.115325694445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45978.115325694445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45978.115325694445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45978.115325694445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45978.115325694445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45978.115325694445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45978.115325694445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45978.115325694445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45978.115325694445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45978.115325694445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45978.115325694445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45978.115325694445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45978.115325694445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45978.115325694445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45978.115325694445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45978.115325694445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45978.115325694445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45978.115325694445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45978.115325694445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45978.115325694445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45978.115325694445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45978.115325694445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45978.115325694445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45978.115325694445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45978.115325694445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45978.115325694445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45978.115325694445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45978.115325694445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45978.115325694445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45978.115325694445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45978.115325694445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45978.115325694445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45978.115325694445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45978.115325694445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45978.115325694445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45978.115325694445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45978.115325694445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45978.115325694445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45978.115325694445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45978.115325694445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45978.115325694445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45978.115325694445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45978.115325694445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45978.115325694445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45978.115325694445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45978.115325694445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45978.115325694445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45978.115325694445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45978.115325694445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45978.115325694445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45978.115325694445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45978.115325694445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45978.115325694445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45978.115325694445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45978.115325694445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45978.115325694445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45978.115325694445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45978.115325694445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45978.115325694445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45978.115325694445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45978.115325694445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45978.115325694445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45978.115325694445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45978.115325694445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45978.115325694445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45978.115325694445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45978.115325925923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45978.115325925923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45978.115325925923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45978.115325925923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45978.115325925923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45978.115325925923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45978.115325925923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45978.115325925923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45978.115325925923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45978.115325925923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45978.115325925923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45978.115325925923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45978.115325925923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45978.115325925923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45978.115325925923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45978.115325925923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45978.115325925923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45978.115325925923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45978.115325925923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45978.115325925923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45978.115325925923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45978.115325925923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45978.115325925923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45978.115325925923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45978.115325925923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45978.115325925923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45978.115325925923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45978.115325925923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45978.115325925923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45978.115325925923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45978.115325925923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45978.115325925923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45978.115325925923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45978.115325925923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45978.115325925923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45978.115325925923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45978.115325925923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45978.115325925923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45978.115325925923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45978.115325925923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45978.115325925923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45978.115325925923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45978.115325925923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45978.115325925923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45978.115325925923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45978.115325925923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45978.115325925923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45978.115325925923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45978.115325925923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45978.115325925923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45978.115325925923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45978.115325925923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45978.115325925923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45978.115325925923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45978.115325925923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45978.115325925923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45978.115325925923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45978.115325925923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45978.115325925923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45978.115325925923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45978.115325925923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45978.115325925923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45978.115325925923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45978.115325925923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45978.115325925923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45978.115325925923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45978.115325925923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45978.115325925923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45978.115325925923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45978.115325925923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45978.115325925923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45978.115325925923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45978.115325925923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45978.115325925923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45978.115325925923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45978.115325925923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45978.115325925923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45978.115325925923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45978.115325925923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45978.115325925923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45978.115325925923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45978.115325925923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45978.115325925923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45978.115325925923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45978.115325925923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45978.115325925923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45978.115325925923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45978.115325925923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45978.115325925923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45978.115325925923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45978.115325925923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45978.115325925923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45978.115325925923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45978.115325925923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45978.115325925923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45978.115325925923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45978.115325925923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45978.115325925923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45978.115325925923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45978.115325925923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45978.115325925923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45978.115325925923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45978.115325925923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45978.115325925923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45978.115325925923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45978.115325925923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45978.115325925923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45978.115325925923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45978.115325925923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45978.115325925923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45978.115325925923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45978.115325925923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45978.115325925923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45978.115325925923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45978.115325925923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45978.115325925923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45978.115325925923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45978.115325925923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45978.115325925923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45978.115325925923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45978.115325925923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45978.115325925923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45978.115325925923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45978.115325925923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45978.115325925923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45978.115325925923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45978.115325925923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45978.115325925923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45978.115325925923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45978.115325925923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45978.115325925923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45978.115325925923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45978.115325925923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45978.115325925923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45978.115325925923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45978.115325925923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45978.115325925923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45978.115325925923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45978.115325925923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45978.115325925923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45978.115325925923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45978.115325925923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45978.115325925923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45978.115325925923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45978.115325925923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45978.115325925923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45978.115325925923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45978.115325925923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45978.115325925923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45978.115325925923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45978.115325925923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45978.115325925923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45978.115325925923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45978.115325925923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45978.115325925923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45978.115325925923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45978.115325925923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45978.115325925923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45978.115325925923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45978.115325925923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45978.115325925923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45978.115325925923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45978.115325925923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45978.115325925923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45978.115325925923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45978.115325925923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45978.115325925923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45978.115325925923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45978.115325925923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45978.115325925923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45978.115325925923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45978.115325925923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45978.115325925923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45978.115325925923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45978.115325925923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45978.115325925923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45978.115325925923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45978.115325925923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45978.115325925923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45978.115325925923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45978.115325925923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45978.115325925923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45978.115325925923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45978.115325925923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45978.115325925923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45978.115325925923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45978.115325925923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45978.115325925923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45978.115325925923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45978.115325925923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45978.115325925923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45978.115325925923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45978.115325925923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45978.115325925923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45978.115325925923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45978.115325925923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45978.115325925923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45978.115325925923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45978.115325925923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45978.115325925923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45978.115325925923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45978.115325925923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45978.115325925923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45978.115325925923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45978.115325925923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45978.115325925923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45978.115325925923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45978.115325925923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45978.115325925923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45978.115325925923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45978.115325925923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45978.115325925923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45978.115325925923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45978.115325925923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45978.115325925923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45978.115325925923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45978.115325925923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45978.115325925923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45978.115325925923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45978.115325925923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45978.115325925923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45978.115325925923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45978.115325925923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45978.115325925923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45978.115325925923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45978.115325925923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45978.115325925923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45978.115325925923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45978.115325925923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45978.115325925923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45978.115325925923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45978.115325925923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45978.115325925923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45978.115325925923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45978.115325925923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45978.115325925923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45978.115325925923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45978.115325925923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45978.115325925923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45978.115325925923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45978.115325925923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45978.115325925923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45978.115325925923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45978.115325925923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45978.115325925923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45978.115325925923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45978.115325925923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45978.115325925923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45978.115325925923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45978.115325925923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45978.115325925923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45978.115325925923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45978.115325925923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45978.115325925923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45978.115325925923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45978.115325925923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45978.115325925923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45978.115325925923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45978.115325925923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45978.115325925923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45978.115325925923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45978.115325925923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45978.115325925923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45978.115325925923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45978.115325925923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45978.115325925923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45978.115325925923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45978.115325925923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45978.115325925923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45978.115325925923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45978.115325925923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45978.115325925923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45978.115325925923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45978.115325925923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45978.115325925923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45978.115325925923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45978.115325925923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45978.115325925923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45978.115325925923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45978.115325925923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45978.115325925923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45978.115325925923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45978.115325925923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45978.115325925923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45978.115325925923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45978.115325925923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45978.115325925923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45978.115325925923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45978.115325925923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45978.115325925923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45978.115325925923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45978.115325925923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45978.115325925923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45978.115325925923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45978.115325925923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45978.115325925923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45978.115325925923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45978.115325925923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45978.115325925923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45978.115325925923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45978.115325925923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45978.115325925923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45978.115325925923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45978.115325925923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45978.115325925923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45978.115325925923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45978.115325925923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45978.115325925923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45978.115325925923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45978.115325925923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45978.115325925923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45978.115325925923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45978.115325925923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45978.115325925923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45978.115325925923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45978.115325925923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45978.115325925923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45978.115325925923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45978.115325925923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45978.115325925923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45978.115325925923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45978.115325925923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45978.115325925923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45978.115325925923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45978.115325925923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45978.115325925923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45978.115325925923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45978.115325925923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45978.115325925923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45978.115325925923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45978.115325925923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45978.115325925923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45978.115325925923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45978.115325925923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45978.115325925923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45978.115325925923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45978.115325925923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45978.115325925923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45978.115325925923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45978.115325925923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45978.115325925923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45978.115325925923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45978.115325925923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45978.115325925923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45978.115325925923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45978.115325925923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45978.115325925923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45978.115325925923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45978.115325925923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45978.115325925923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45978.115325925923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45978.115325925923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45978.115325925923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45978.115325925923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45978.115325925923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45978.115325925923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45978.115325925923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45978.115325925923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45978.115325925923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45978.115325925923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45978.115325925923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45978.115325925923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45978.115325925923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45978.115325925923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45978.115325925923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45978.115325925923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45978.115325925923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45978.115325925923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45978.115325925923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45978.115325925923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45978.115325925923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45978.115325925923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45978.115325925923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45978.115325925923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45978.115325925923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45978.115325925923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45978.115325925923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45978.115325925923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45978.115325925923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45978.115325925923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45978.115325925923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45978.115325925923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45978.115325925923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45978.115325925923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45978.115325925923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45978.115325925923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45978.115325925923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45978.115325925923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45978.115325925923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45978.115325925923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45978.115325925923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45978.115325925923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45978.115325925923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45978.115325925923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45978.115325925923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45978.115325925923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45978.115325925923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45978.115325925923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45978.115325925923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45978.115325925923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45978.115325925923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45978.115325925923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45978.115325925923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45978.115325925923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45978.115325925923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45978.115325925923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45978.115325925923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45978.115325925923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45978.115325925923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45978.115325925923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45978.115325925923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45978.115325925923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45978.115325925923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45978.115325925923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45978.115325925923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45978.115325925923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45978.115325925923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45978.115325925923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45978.115325925923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45978.115325925923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45978.115325925923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45978.115325925923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45978.115325925923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45978.115325925923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45978.115325925923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45978.115325925923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45978.115325925923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45978.115325925923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45978.115325925923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45978.115325925923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45978.115325925923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45978.115325925923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45978.115325925923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45978.115325925923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45978.115325925923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45978.115325925923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45978.115325925923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45978.115325925923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45978.115325925923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45978.115325925923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45978.115325925923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45978.115325925923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45978.115325925923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45978.115325925923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45978.115325925923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45978.115325925923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45978.115325925923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45978.115325925923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45978.115325925923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45978.115325925923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45978.115325925923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45978.115325925923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45978.115325925923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45978.115325925923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45978.115325925923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45978.115325925923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45978.115325925923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45978.115325925923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45978.115325925923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45978.115325925923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45978.115325925923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45978.115325925923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45978.115325925923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45978.115325925923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45978.115325925923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45978.115325925923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45978.115325925923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45978.115325925923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45978.115325925923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45978.115325925923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45978.115325925923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45978.115325925923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45978.115325925923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45978.115325925923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45978.115325925923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45978.115325925923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45978.115325925923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45978.115325925923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45978.115325925923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45978.115325925923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45978.115325925923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45978.115325925923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45978.115325925923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45978.115325925923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45978.115325925923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45978.115325925923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45978.115325925923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45978.115325925923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45978.115325925923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45978.115325925923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45978.115325925923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45978.115325925923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45978.115325925923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45978.115325925923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45978.115325925923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45978.115325925923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45978.115325925923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45978.115325925923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45978.115325925923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45978.115325925923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45978.115325925923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45978.115325925923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45978.115325925923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45978.115325925923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45978.115325925923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45978.115325925923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45978.115325925923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45978.115325925923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45978.115325925923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45978.115325925923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45978.115325925923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45978.115325925923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45978.115325925923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45978.115325925923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45978.115325925923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45978.115325925923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45978.115325925923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45978.115325925923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45978.115325925923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45978.115325925923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45978.115325925923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45978.115325925923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45978.115325925923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45978.115325925923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45978.115325925923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45978.115325925923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45978.115325925923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45978.115325925923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45978.115325925923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45978.115325925923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45978.115325925923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45978.115325925923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45978.115325925923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45978.115325925923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45978.115325925923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45978.115325925923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45978.115325925923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45978.115325925923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45978.115325925923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45978.115325925923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45978.115325925923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45978.115325925923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45978.115325925923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45978.115325925923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45978.115325925923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45978.115325925923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45978.115325925923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45978.115325925923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45978.115325925923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45978.115325925923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45978.115325925923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45978.115325925923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45978.115325925923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45978.115325925923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45978.115325925923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45978.115325925923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45978.115325925923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45978.115325925923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45978.115325925923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45978.115325925923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45978.115325925923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45978.115325925923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45978.115325925923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45978.115325925923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45978.115325925923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45978.115325925923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45978.115325925923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45978.115325925923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45978.115325925923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45978.115325925923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45978.115325925923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45978.115325925923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45978.115325925923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45978.115325925923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45978.115325925923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45978.115325925923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45978.115325925923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45978.115325925923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45978.115325925923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45978.115325925923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45978.115325925923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45978.115325925923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45978.115326041669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45978.115326041669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45978.115326041669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45978.115326041669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45978.115326041669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45978.115326041669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45978.115326041669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45978.115326041669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45978.115326041669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45978.115326041669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45978.115326041669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45978.115326041669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45978.115326041669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45978.115326041669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45978.115326041669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45978.115326041669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45978.115326041669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45978.115326041669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45978.115326041669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45978.115326041669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45978.115326041669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45978.115326041669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45978.115326041669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45978.115326041669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45978.115326041669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45978.115326041669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45978.115326041669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45978.115326041669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45978.115326041669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45978.115326041669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45978.115326041669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45978.115326041669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45978.115326041669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45978.115326041669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45978.115326041669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45978.115326041669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45978.115326041669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45978.115326041669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45978.115326041669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45978.115326041669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45978.115326041669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45978.115326041669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45978.115326041669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45978.115326041669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45978.115326041669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45978.115326041669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45978.115326041669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45978.115326041669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45978.115326041669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45978.115326041669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45978.115326041669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45978.115326041669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45978.115326041669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45978.115326041669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45978.115326041669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45978.115326041669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45978.115326041669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45978.115326041669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45978.115326041669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45978.115326041669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45978.115326041669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45978.115326041669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45978.115326041669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45978.115326041669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45978.115326041669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45978.115326041669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45978.115326041669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45978.115326041669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45978.115326041669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45978.115326041669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45978.115326041669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45978.115326041669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45978.115326041669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45978.115326041669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45978.115326041669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45978.115326041669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45978.115326041669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45978.115326041669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45978.115326041669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45978.115326041669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45978.115326041669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45978.115326041669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45978.115326041669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45978.115326041669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45978.115326041669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45978.115326041669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45978.115326041669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45978.115326041669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45978.115326041669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45978.115326041669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45978.115326041669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45978.115326041669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45978.115326041669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45978.115326041669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45978.115326041669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45978.115326041669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45978.115326041669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45978.115326041669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45978.115326041669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45978.115326041669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45978.115326041669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45978.115326041669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45978.115326041669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45978.115326041669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45978.115326041669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45978.115326041669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45978.115326041669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45978.115326041669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45978.115326041669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45978.115326041669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45978.115326041669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45978.115326041669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45978.115326041669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45978.115326041669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45978.115326041669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45978.115326041669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45978.115326041669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45978.115326041669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45978.115326041669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45978.115326041669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45978.115326041669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45978.115326041669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45978.115326041669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45978.115326041669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45978.115326041669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45978.115326041669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45978.115326041669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45978.115326041669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45978.115326041669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45978.115326041669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45978.115326041669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45978.115326041669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45978.115326041669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45978.115326041669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45978.115326041669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45978.115326041669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45978.115326041669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45978.115326041669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45978.115326041669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45978.115326041669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45978.115326041669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45978.115326041669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45978.115326041669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45978.115326041669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45978.115326041669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45978.115326041669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45978.115326041669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45978.115326041669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45978.115326041669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45978.115326041669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45978.115326041669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45978.115326041669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45978.115326041669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45978.115326041669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45978.115326041669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45978.115326041669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45978.115326041669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45978.115326041669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45978.115326041669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45978.115326041669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45978.115326041669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45978.115326041669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45978.115326041669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45978.115326041669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45978.115326041669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45978.115326041669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45978.115326041669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45978.115326041669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45978.115326041669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45978.115326041669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45978.115326041669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45978.115326041669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45978.115326041669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45978.115326041669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45978.115326041669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45978.115326041669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45978.115326041669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45978.115326041669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45978.115326041669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45978.115326041669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45978.115326041669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45978.115326041669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45978.115326041669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45978.115326041669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45978.115326041669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45978.115326041669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45978.115326041669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45978.115326041669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45978.115326041669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45978.115326041669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45978.115326041669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45978.115326041669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45978.115326041669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45978.115326041669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45978.115326041669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45978.115326041669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45978.115326041669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45978.115326041669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45978.115326041669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45978.115326041669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45978.115326041669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45978.115326041669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45978.115326041669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45978.115326041669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45978.115326041669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45978.115326041669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45978.115326041669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45978.115326041669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45978.115326041669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45978.115326041669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45978.115326041669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45978.115326041669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45978.115326041669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45978.115326041669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45978.115326041669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45978.115326041669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45978.115326041669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45978.115326041669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45978.115326041669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45978.115326041669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45978.115326041669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45978.115326041669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45978.115326041669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45978.115326041669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45978.115326041669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45978.115326041669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45978.115326041669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45978.115326041669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45978.115326041669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45978.115326041669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45978.115326041669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45978.115326041669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45978.115326041669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45978.115326041669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45978.115326041669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45978.115326041669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45978.115326041669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45978.115326041669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45978.115326041669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45978.115326041669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45978.115326041669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45978.115326041669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45978.115326041669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45978.115326041669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45978.115326041669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45978.115326041669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45978.115326041669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45978.115326041669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45978.115326041669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45978.115326041669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45978.115326041669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45978.115326041669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45978.115326041669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45978.115326041669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45978.115326041669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45978.115326041669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45978.115326041669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45978.115326041669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45978.115326041669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45978.115326041669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45978.115326041669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45978.115326041669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45978.115326041669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45978.115326041669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45978.115326041669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45978.115326041669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45978.115326041669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45978.115326041669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45978.115326041669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45978.115326041669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45978.115326041669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45978.115326041669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45978.115326041669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45978.115326041669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45978.115326041669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45978.115326041669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45978.115326041669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45978.115326041669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45978.115326041669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45978.115326041669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45978.115326041669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45978.115326041669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45978.115326041669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45978.115326041669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45978.115326041669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45978.115326041669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45978.115326041669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45978.115326041669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45978.115326041669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45978.115326041669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45978.115326041669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45978.115326041669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45978.115326041669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45978.115326041669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45978.115326041669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45978.115326041669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45978.115326041669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45978.115326041669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45978.115326041669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45978.115326041669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45978.115326041669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45978.115326041669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45978.115326041669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45978.115326041669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45978.115326041669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45978.115326041669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45978.115326041669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45978.115326041669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45978.115326041669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45978.115326041669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45978.115326041669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45978.115326041669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45978.115326041669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45978.115326041669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45978.115326041669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45978.115326041669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45978.115326041669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45978.115326041669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45978.115326041669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45978.115326041669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45978.115326041669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45978.115326041669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45978.115326041669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45978.115326041669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45978.115326041669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45978.115326041669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45978.115326041669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45978.115326041669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45978.115326041669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45978.115326041669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45978.115326041669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45978.115326041669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45978.115326041669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45978.115326041669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45978.115326041669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45978.115326041669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45978.115326041669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45978.115326041669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45978.115326041669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45978.115326041669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45978.115326041669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45978.115326041669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45978.115326041669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45978.115326041669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45978.115326041669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45978.115326041669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45978.115326041669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45978.115326041669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45978.115326041669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45978.115326041669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45978.115326041669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45978.115326041669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45978.115326041669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45978.115326041669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45978.115326041669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45978.115326041669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45978.115326041669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45978.115326041669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45978.115326041669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45978.115326041669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45978.115326041669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45978.115326041669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45978.115326041669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45978.115326041669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45978.115326041669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45978.115326041669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45978.115326041669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45978.115326041669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45978.115326041669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45978.115326041669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45978.115326041669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45978.115326041669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45978.115326041669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45978.115326041669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45978.115326041669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45978.115326041669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45978.115326041669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45978.115326041669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45978.115326041669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45978.115326041669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45978.115326041669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45978.115326041669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45978.115326041669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45978.115326041669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45978.115326041669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45978.115326041669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45978.115326041669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45978.115326041669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45978.115326041669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45978.115326041669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45978.115326041669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45978.115326041669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45978.115326041669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45978.115326041669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45978.115326041669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45978.115326041669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45978.115326041669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45978.115326041669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45978.115326041669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45978.115326041669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45978.115326041669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45978.115326041669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45978.115326041669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45978.115326041669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45978.115326041669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45978.115326041669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45978.115326041669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45978.115326041669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45978.115326041669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45978.115326041669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45978.115326041669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274.63460810184915</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3.1992361109587364E-2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45978.115325694445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45978.115325694445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45978.115325694445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45978.115325694445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45978.115325694445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45978.115325694445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45978.115325694445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45978.115325694445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45978.115325694445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45978.115325694445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45978.115325694445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45978.115325694445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45978.115325694445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45978.115325694445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45978.115325694445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45978.115325694445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45978.115325694445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45978.115325694445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45978.115325694445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45978.115325694445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45978.115325694445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45978.115325694445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45978.115325694445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45978.115325694445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45978.115325694445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45978.115325694445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45978.115325694445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45978.115325694445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45978.115325694445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45978.115325694445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45978.115325694445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45978.115325694445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45978.115325694445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45978.115325694445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45978.115325694445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45978.115325694445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45978.115325694445</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45978.115325694445</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E17" sqref="E1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86.283265509257035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51.926448611106025</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29.454214814810257</v>
      </c>
      <c r="H4" s="111">
        <v>45948.661111111112</v>
      </c>
      <c r="I4" s="110" t="str">
        <f>IFERROR(VLOOKUP(D4,DB!A:F,6,0),"")</f>
        <v>SCECO</v>
      </c>
      <c r="J4" s="110" t="str">
        <f>IFERROR(VLOOKUP(D4,DB!A:G,7,0),"")</f>
        <v>Dead</v>
      </c>
      <c r="K4" s="110" t="s">
        <v>39118</v>
      </c>
      <c r="L4" s="110" t="str">
        <f>IFERROR(VLOOKUP(D4,DB!A:I,9,0),"")</f>
        <v>Latis</v>
      </c>
    </row>
    <row r="5" spans="1:13" ht="30.75">
      <c r="A5" s="110" t="s">
        <v>39119</v>
      </c>
      <c r="B5" s="110" t="s">
        <v>5443</v>
      </c>
      <c r="C5" s="110">
        <v>1</v>
      </c>
      <c r="D5" s="110" t="s">
        <v>32330</v>
      </c>
      <c r="E5" s="110" t="s">
        <v>39021</v>
      </c>
      <c r="F5" s="111">
        <v>45968.848599537036</v>
      </c>
      <c r="G5" s="112">
        <f t="shared" ref="G5:G23" ca="1" si="2">IFERROR(NOW()-F5,"")</f>
        <v>9.2667261574097211</v>
      </c>
      <c r="H5" s="111">
        <v>45968.827465277776</v>
      </c>
      <c r="I5" s="110" t="s">
        <v>22</v>
      </c>
      <c r="J5" s="110" t="s">
        <v>65</v>
      </c>
      <c r="K5" s="110" t="s">
        <v>39120</v>
      </c>
      <c r="L5" s="110" t="s">
        <v>8145</v>
      </c>
    </row>
    <row r="6" spans="1:13">
      <c r="A6" s="110" t="s">
        <v>39121</v>
      </c>
      <c r="B6" s="110" t="str">
        <f>IFERROR(VLOOKUP(D6,DB!A:K,11,0),"")</f>
        <v>R5</v>
      </c>
      <c r="C6" s="110">
        <v>1</v>
      </c>
      <c r="D6" s="110" t="s">
        <v>33371</v>
      </c>
      <c r="E6" s="110" t="s">
        <v>39021</v>
      </c>
      <c r="F6" s="139">
        <v>45977.514803240738</v>
      </c>
      <c r="G6" s="112">
        <f t="shared" ca="1" si="2"/>
        <v>0.60052245370752644</v>
      </c>
      <c r="H6" s="139">
        <v>45977.468807870369</v>
      </c>
      <c r="I6" s="110" t="str">
        <f>IFERROR(VLOOKUP(D6,DB!A:F,6,0),"")</f>
        <v>SCECO</v>
      </c>
      <c r="J6" s="110" t="str">
        <f>IFERROR(VLOOKUP(D6,DB!A:G,7,0),"")</f>
        <v>Weak</v>
      </c>
      <c r="K6" s="110" t="s">
        <v>39122</v>
      </c>
      <c r="L6" s="110" t="str">
        <f>IFERROR(VLOOKUP(D6,DB!A:I,9,0),"")</f>
        <v>Latis</v>
      </c>
    </row>
    <row r="7" spans="1:13">
      <c r="A7" s="110"/>
      <c r="B7" s="110" t="str">
        <f>IFERROR(VLOOKUP(D7,DB!A:K,11,0),"")</f>
        <v/>
      </c>
      <c r="C7" s="110"/>
      <c r="D7" s="110"/>
      <c r="E7" s="110"/>
      <c r="F7" s="110"/>
      <c r="G7" s="112">
        <f t="shared" ca="1" si="2"/>
        <v>45978.115325694445</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45978.115325694445</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45978.115325694445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45978.115325925923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45978.115325925923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45978.115325925923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45978.115325925923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45978.115325925923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45978.115325925923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45978.115325925923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45978.115325925923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45978.115325925923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45978.115325925923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45978.115325925923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45978.115325925923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45978.115325925923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45978.115325925923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45978.115325925923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45978.115325925923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45978.115325925923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45978.115325925923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45978.115325925923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45978.115325925923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45978.115325925923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45978.115325925923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45978.115325925923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45978.115325925923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45978.115325925923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45978.115325925923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45978.115325925923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45978.115325925923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45978.115325925923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45978.115325925923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45978.115325925923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45978.115325925923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45978.115325925923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45978.115325925923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45978.115325925923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45978.115325925923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45978.115325925923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45978.115325925923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45978.115325925923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45978.115325925923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45978.115325925923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45978.115325925923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45978.115325925923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45978.115325925923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45978.115325925923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45978.115325925923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45978.115325925923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45978.115325925923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45978.115325925923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45978.115325925923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45978.115325925923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45978.115325925923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45978.115325925923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45978.115325925923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45978.115325925923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45978.115325925923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45978.115325925923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45978.115325925923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45978.115325925923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45978.115325925923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45978.115325925923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45978.115325925923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45978.115325925923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45978.115325925923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45978.115325925923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45978.115325925923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45978.115325925923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45978.115325925923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45978.115325925923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45978.115325925923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45978.115325925923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45978.115325925923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45978.115325925923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45978.115325925923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45978.115325925923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45978.115325925923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45978.115325925923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45978.115325925923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45978.115325925923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45978.115325925923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45978.115325925923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45978.115325925923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45978.115325925923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45978.115325925923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45978.115325925923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45978.115325925923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45978.115325925923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45978.115325925923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45978.115325925923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45978.115325925923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45978.115325925923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45978.115325925923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45978.115325925923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45978.115325925923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45978.115325925923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45978.115325925923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45978.115325925923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45978.115325925923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45978.115325925923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45978.115325925923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45978.115325925923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45978.115325925923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45978.115325925923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45978.115325925923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45978.115325925923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45978.115325925923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45978.115325925923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45978.115325925923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45978.115325925923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45978.115325925923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45978.115325925923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45978.115325925923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45978.115325925923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45978.115325925923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45978.115325925923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45978.115325925923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45978.115325925923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45978.115325925923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45978.115325925923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45978.115325925923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45978.115325925923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45978.115325925923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45978.115325925923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45978.115325925923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45978.115325925923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45978.115325925923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45978.115325925923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45978.115325925923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45978.115325925923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45978.115325925923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45978.115325925923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45978.115325925923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45978.115325925923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45978.115325925923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45978.115325925923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45978.115325925923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45978.115325925923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45978.115325925923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45978.115325925923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45978.115325925923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45978.115325925923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45978.115325925923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45978.115325925923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45978.115325925923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45978.115325925923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45978.115325925923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45978.115325925923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45978.115325925923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45978.115325925923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45978.115325925923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45978.115325925923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45978.115325925923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45978.115325925923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45978.115325925923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45978.115325925923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45978.115325925923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45978.115325925923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45978.115325925923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45978.115325925923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45978.115325925923</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45978.115325925923</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2" ca="1" si="0">IFERROR(NOW()-F2,"-")</f>
        <v>0.28979328704008367</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0.18923773147980683</v>
      </c>
      <c r="H3" s="124">
        <v>45978.034363425926</v>
      </c>
      <c r="I3" s="122" t="str">
        <f>IFERROR(VLOOKUP(D3,DB!A:F,6,0),"")</f>
        <v>SCECO</v>
      </c>
      <c r="J3" s="122" t="str">
        <f>IFERROR(VLOOKUP(D3,DB!A:G,7,0),"")</f>
        <v>Dead</v>
      </c>
      <c r="K3" s="125" t="s">
        <v>39126</v>
      </c>
      <c r="L3" s="126" t="str">
        <f>IFERROR(VLOOKUP(D3,DB!A:I,9,0),"")</f>
        <v>Latis</v>
      </c>
    </row>
    <row r="4" spans="1:16382" ht="31.5" customHeight="1">
      <c r="A4" s="121"/>
      <c r="B4" s="122" t="str">
        <f>IFERROR(VLOOKUP(D4,DB!A:K,11,0),"")</f>
        <v/>
      </c>
      <c r="C4" s="123"/>
      <c r="D4" s="122"/>
      <c r="E4" s="110"/>
      <c r="F4" s="124"/>
      <c r="G4" s="105">
        <f t="shared" ca="1" si="0"/>
        <v>45978.115325694445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45978.115325694445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45978.115325694445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45978.115325694445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45978.115325694445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45978.115325694445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45978.115325694445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45978.115325694445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45978.115325694445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45978.115325694445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45978.115325694445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45978.115325694445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45978.115325694445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45978.115325694445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45978.115325694445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45978.115325694445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45978.115325694445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45978.115325694445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45978.115325694445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45978.115325694445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45978.115325694445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45978.115325694445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45978.115325694445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45978.115325694445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45978.115325694445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45978.115325694445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45978.115325694445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45978.115325694445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45978.115325694445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45978.115325694445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45978.115325694445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45978.115325694445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45978.115325694445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45978.115325694445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45978.115325694445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45978.115325694445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45978.115325694445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45978.115325694445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45978.115325694445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45978.115325694445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45978.115325694445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45978.115325694445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45978.115325694445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45978.115325694445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45978.115325694445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45978.115325694445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45978.115325694445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45978.115325694445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45978.115325694445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45978.115325694445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45978.115325694445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45978.115325694445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45978.115325694445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45978.115325694445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45978.115325694445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45978.115325694445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45978.115325694445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45978.115325694445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45978.115325694445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45978.115325694445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45978.115325694445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45978.115325694445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45978.115325694445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45978.115325694445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45978.115325694445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45978.115325694445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45978.115325694445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45978.115325694445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45978.115325694445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45978.115325694445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45978.115325694445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45978.115325694445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45978.115325694445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45978.115325694445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45978.115325694445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45978.115325694445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45978.115325694445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45978.115325694445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45978.115325694445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45978.115325694445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45978.115325694445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45978.115325694445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45978.115325694445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45978.115325694445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45978.115325694445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45978.115325694445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45978.115325694445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45978.115325694445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45978.115325694445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45978.115325694445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45978.115325694445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45978.115325694445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45978.115325694445</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2025-11-16T23:48:01Z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